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queryTables/queryTable2.xml" ContentType="application/vnd.openxmlformats-officedocument.spreadsheetml.queryTable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queryTables/queryTable3.xml" ContentType="application/vnd.openxmlformats-officedocument.spreadsheetml.queryTable+xml"/>
  <Override PartName="/xl/charts/chart1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20" windowWidth="30540" windowHeight="14190"/>
  </bookViews>
  <sheets>
    <sheet name="TDC_CORE" sheetId="1" r:id="rId1"/>
    <sheet name="DATA_FORMAT" sheetId="6" r:id="rId2"/>
    <sheet name="PLL_CONFIGURATION" sheetId="3" r:id="rId3"/>
    <sheet name="GNUM_CHIP" sheetId="4" r:id="rId4"/>
    <sheet name="GNUM_CORE" sheetId="5" r:id="rId5"/>
    <sheet name="test_macros" sheetId="2" r:id="rId6"/>
    <sheet name="complete_timestamps" sheetId="11" r:id="rId7"/>
    <sheet name="raw_timestamps" sheetId="8" r:id="rId8"/>
    <sheet name="actions_lists" sheetId="10" r:id="rId9"/>
    <sheet name="pulse_widths" sheetId="12" r:id="rId10"/>
  </sheets>
  <definedNames>
    <definedName name="_xlnm._FilterDatabase" localSheetId="6" hidden="1">complete_timestamps!$U$1:$U$2049</definedName>
    <definedName name="buffer_1" localSheetId="6">complete_timestamps!$I$2:$I$1025</definedName>
    <definedName name="double_edge" localSheetId="9">pulse_widths!$I$2:$I$1025</definedName>
    <definedName name="sample_1" localSheetId="7">raw_timestamps!#REF!</definedName>
    <definedName name="sample_2" localSheetId="7">raw_timestamps!$L$1:$L$512</definedName>
  </definedNames>
  <calcPr calcId="125725"/>
</workbook>
</file>

<file path=xl/calcChain.xml><?xml version="1.0" encoding="utf-8"?>
<calcChain xmlns="http://schemas.openxmlformats.org/spreadsheetml/2006/main">
  <c r="K1025" i="11"/>
  <c r="J1025"/>
  <c r="J1024"/>
  <c r="K1024" s="1"/>
  <c r="J1023"/>
  <c r="K1023" s="1"/>
  <c r="M1022"/>
  <c r="R1022" s="1"/>
  <c r="J1022"/>
  <c r="K1022" s="1"/>
  <c r="L1022" s="1"/>
  <c r="K1021"/>
  <c r="J1021"/>
  <c r="M1018" s="1"/>
  <c r="J1020"/>
  <c r="K1020" s="1"/>
  <c r="J1019"/>
  <c r="K1019" s="1"/>
  <c r="J1018"/>
  <c r="K1018" s="1"/>
  <c r="K1017"/>
  <c r="J1017"/>
  <c r="M1014" s="1"/>
  <c r="J1016"/>
  <c r="K1016" s="1"/>
  <c r="J1015"/>
  <c r="K1015" s="1"/>
  <c r="J1014"/>
  <c r="K1014" s="1"/>
  <c r="K1013"/>
  <c r="J1013"/>
  <c r="M1010" s="1"/>
  <c r="J1012"/>
  <c r="K1012" s="1"/>
  <c r="J1011"/>
  <c r="K1011" s="1"/>
  <c r="J1010"/>
  <c r="K1010" s="1"/>
  <c r="K1009"/>
  <c r="J1009"/>
  <c r="M1006" s="1"/>
  <c r="J1008"/>
  <c r="K1008" s="1"/>
  <c r="J1007"/>
  <c r="K1007" s="1"/>
  <c r="J1006"/>
  <c r="K1006" s="1"/>
  <c r="K1005"/>
  <c r="J1005"/>
  <c r="M1002" s="1"/>
  <c r="J1004"/>
  <c r="K1004" s="1"/>
  <c r="J1003"/>
  <c r="K1003" s="1"/>
  <c r="J1002"/>
  <c r="K1002" s="1"/>
  <c r="K1001"/>
  <c r="J1001"/>
  <c r="M998" s="1"/>
  <c r="J1000"/>
  <c r="K1000" s="1"/>
  <c r="J999"/>
  <c r="K999" s="1"/>
  <c r="J998"/>
  <c r="K998" s="1"/>
  <c r="K997"/>
  <c r="J997"/>
  <c r="M994" s="1"/>
  <c r="J996"/>
  <c r="K996" s="1"/>
  <c r="J995"/>
  <c r="K995" s="1"/>
  <c r="J994"/>
  <c r="K994" s="1"/>
  <c r="K993"/>
  <c r="J993"/>
  <c r="M990" s="1"/>
  <c r="J992"/>
  <c r="K992" s="1"/>
  <c r="J991"/>
  <c r="K991" s="1"/>
  <c r="J990"/>
  <c r="K990" s="1"/>
  <c r="L990" s="1"/>
  <c r="K989"/>
  <c r="J989"/>
  <c r="M986" s="1"/>
  <c r="J988"/>
  <c r="K988" s="1"/>
  <c r="J987"/>
  <c r="K987" s="1"/>
  <c r="J986"/>
  <c r="K986" s="1"/>
  <c r="K985"/>
  <c r="J985"/>
  <c r="M982" s="1"/>
  <c r="J984"/>
  <c r="K984" s="1"/>
  <c r="J983"/>
  <c r="K983" s="1"/>
  <c r="J982"/>
  <c r="K982" s="1"/>
  <c r="K981"/>
  <c r="J981"/>
  <c r="M978" s="1"/>
  <c r="J980"/>
  <c r="K980" s="1"/>
  <c r="J979"/>
  <c r="K979" s="1"/>
  <c r="J978"/>
  <c r="K978" s="1"/>
  <c r="K977"/>
  <c r="J977"/>
  <c r="M974" s="1"/>
  <c r="T974" s="1"/>
  <c r="J976"/>
  <c r="K976" s="1"/>
  <c r="J975"/>
  <c r="K975" s="1"/>
  <c r="J974"/>
  <c r="K974" s="1"/>
  <c r="K973"/>
  <c r="J973"/>
  <c r="M970" s="1"/>
  <c r="J972"/>
  <c r="K972" s="1"/>
  <c r="J971"/>
  <c r="K971" s="1"/>
  <c r="J970"/>
  <c r="K970" s="1"/>
  <c r="K969"/>
  <c r="J969"/>
  <c r="M966" s="1"/>
  <c r="T966" s="1"/>
  <c r="J968"/>
  <c r="K968" s="1"/>
  <c r="J967"/>
  <c r="K967" s="1"/>
  <c r="J966"/>
  <c r="K966" s="1"/>
  <c r="K965"/>
  <c r="J965"/>
  <c r="M962" s="1"/>
  <c r="J964"/>
  <c r="K964" s="1"/>
  <c r="J963"/>
  <c r="K963" s="1"/>
  <c r="J962"/>
  <c r="K962" s="1"/>
  <c r="K961"/>
  <c r="J961"/>
  <c r="M958" s="1"/>
  <c r="T958" s="1"/>
  <c r="J960"/>
  <c r="K960" s="1"/>
  <c r="J959"/>
  <c r="K959" s="1"/>
  <c r="J958"/>
  <c r="K958" s="1"/>
  <c r="K957"/>
  <c r="J957"/>
  <c r="M954" s="1"/>
  <c r="J956"/>
  <c r="K956" s="1"/>
  <c r="J955"/>
  <c r="K955" s="1"/>
  <c r="J954"/>
  <c r="K954" s="1"/>
  <c r="K953"/>
  <c r="J953"/>
  <c r="M950" s="1"/>
  <c r="J952"/>
  <c r="K952" s="1"/>
  <c r="J951"/>
  <c r="K951" s="1"/>
  <c r="J950"/>
  <c r="K950" s="1"/>
  <c r="K949"/>
  <c r="J949"/>
  <c r="M946" s="1"/>
  <c r="J948"/>
  <c r="K948" s="1"/>
  <c r="J947"/>
  <c r="K947" s="1"/>
  <c r="J946"/>
  <c r="K946" s="1"/>
  <c r="K945"/>
  <c r="J945"/>
  <c r="M942" s="1"/>
  <c r="J944"/>
  <c r="K944" s="1"/>
  <c r="J943"/>
  <c r="K943" s="1"/>
  <c r="J942"/>
  <c r="K942" s="1"/>
  <c r="K941"/>
  <c r="J941"/>
  <c r="M938" s="1"/>
  <c r="J940"/>
  <c r="K940" s="1"/>
  <c r="J939"/>
  <c r="K939" s="1"/>
  <c r="J938"/>
  <c r="K938" s="1"/>
  <c r="K937"/>
  <c r="J937"/>
  <c r="M934" s="1"/>
  <c r="J936"/>
  <c r="K936" s="1"/>
  <c r="J935"/>
  <c r="K935" s="1"/>
  <c r="J934"/>
  <c r="K934" s="1"/>
  <c r="K933"/>
  <c r="J933"/>
  <c r="M930" s="1"/>
  <c r="J932"/>
  <c r="K932" s="1"/>
  <c r="J931"/>
  <c r="K931" s="1"/>
  <c r="J930"/>
  <c r="K930" s="1"/>
  <c r="K929"/>
  <c r="J929"/>
  <c r="M926" s="1"/>
  <c r="J928"/>
  <c r="K928" s="1"/>
  <c r="J927"/>
  <c r="K927" s="1"/>
  <c r="J926"/>
  <c r="K926" s="1"/>
  <c r="K925"/>
  <c r="J925"/>
  <c r="M922" s="1"/>
  <c r="J924"/>
  <c r="K924" s="1"/>
  <c r="J923"/>
  <c r="K923" s="1"/>
  <c r="J922"/>
  <c r="K922" s="1"/>
  <c r="K921"/>
  <c r="J921"/>
  <c r="M918" s="1"/>
  <c r="P918" s="1"/>
  <c r="J920"/>
  <c r="K920" s="1"/>
  <c r="J919"/>
  <c r="K919" s="1"/>
  <c r="J918"/>
  <c r="K918" s="1"/>
  <c r="K917"/>
  <c r="J917"/>
  <c r="M914" s="1"/>
  <c r="J916"/>
  <c r="K916" s="1"/>
  <c r="J915"/>
  <c r="K915" s="1"/>
  <c r="J914"/>
  <c r="K914" s="1"/>
  <c r="K913"/>
  <c r="J913"/>
  <c r="M910" s="1"/>
  <c r="O910" s="1"/>
  <c r="J912"/>
  <c r="K912" s="1"/>
  <c r="J911"/>
  <c r="K911" s="1"/>
  <c r="J910"/>
  <c r="K910" s="1"/>
  <c r="K909"/>
  <c r="J909"/>
  <c r="M906" s="1"/>
  <c r="J908"/>
  <c r="K908" s="1"/>
  <c r="J907"/>
  <c r="K907" s="1"/>
  <c r="J906"/>
  <c r="K906" s="1"/>
  <c r="K905"/>
  <c r="J905"/>
  <c r="M902" s="1"/>
  <c r="W902" s="1"/>
  <c r="J904"/>
  <c r="K904" s="1"/>
  <c r="J903"/>
  <c r="K903" s="1"/>
  <c r="J902"/>
  <c r="K902" s="1"/>
  <c r="K901"/>
  <c r="J901"/>
  <c r="M898" s="1"/>
  <c r="J900"/>
  <c r="K900" s="1"/>
  <c r="J899"/>
  <c r="K899" s="1"/>
  <c r="J898"/>
  <c r="K898" s="1"/>
  <c r="K897"/>
  <c r="J897"/>
  <c r="M894" s="1"/>
  <c r="J896"/>
  <c r="K896" s="1"/>
  <c r="J895"/>
  <c r="K895" s="1"/>
  <c r="J894"/>
  <c r="K894" s="1"/>
  <c r="K893"/>
  <c r="J893"/>
  <c r="M890" s="1"/>
  <c r="J892"/>
  <c r="K892" s="1"/>
  <c r="J891"/>
  <c r="K891" s="1"/>
  <c r="J890"/>
  <c r="K890" s="1"/>
  <c r="K889"/>
  <c r="J889"/>
  <c r="M886" s="1"/>
  <c r="J888"/>
  <c r="K888" s="1"/>
  <c r="J887"/>
  <c r="K887" s="1"/>
  <c r="J886"/>
  <c r="K886" s="1"/>
  <c r="K885"/>
  <c r="J885"/>
  <c r="M882" s="1"/>
  <c r="J884"/>
  <c r="K884" s="1"/>
  <c r="J883"/>
  <c r="K883" s="1"/>
  <c r="J882"/>
  <c r="K882" s="1"/>
  <c r="K881"/>
  <c r="J881"/>
  <c r="M878" s="1"/>
  <c r="J880"/>
  <c r="K880" s="1"/>
  <c r="J879"/>
  <c r="K879" s="1"/>
  <c r="J878"/>
  <c r="K878" s="1"/>
  <c r="K877"/>
  <c r="J877"/>
  <c r="M874" s="1"/>
  <c r="J876"/>
  <c r="K876" s="1"/>
  <c r="J875"/>
  <c r="K875" s="1"/>
  <c r="J874"/>
  <c r="K874" s="1"/>
  <c r="K873"/>
  <c r="J873"/>
  <c r="M870" s="1"/>
  <c r="J872"/>
  <c r="K872" s="1"/>
  <c r="J871"/>
  <c r="K871" s="1"/>
  <c r="J870"/>
  <c r="K870" s="1"/>
  <c r="K869"/>
  <c r="J869"/>
  <c r="M866" s="1"/>
  <c r="J868"/>
  <c r="K868" s="1"/>
  <c r="J867"/>
  <c r="K867" s="1"/>
  <c r="J866"/>
  <c r="K866" s="1"/>
  <c r="K865"/>
  <c r="J865"/>
  <c r="M862" s="1"/>
  <c r="J864"/>
  <c r="K864" s="1"/>
  <c r="J863"/>
  <c r="K863" s="1"/>
  <c r="J862"/>
  <c r="K862" s="1"/>
  <c r="K861"/>
  <c r="J861"/>
  <c r="M858" s="1"/>
  <c r="J860"/>
  <c r="K860" s="1"/>
  <c r="J859"/>
  <c r="K859" s="1"/>
  <c r="J858"/>
  <c r="K858" s="1"/>
  <c r="K857"/>
  <c r="J857"/>
  <c r="M854" s="1"/>
  <c r="J856"/>
  <c r="K856" s="1"/>
  <c r="J855"/>
  <c r="K855" s="1"/>
  <c r="J854"/>
  <c r="K854" s="1"/>
  <c r="K853"/>
  <c r="J853"/>
  <c r="M850" s="1"/>
  <c r="J852"/>
  <c r="K852" s="1"/>
  <c r="J851"/>
  <c r="K851" s="1"/>
  <c r="J850"/>
  <c r="K850" s="1"/>
  <c r="K849"/>
  <c r="J849"/>
  <c r="M846" s="1"/>
  <c r="J848"/>
  <c r="K848" s="1"/>
  <c r="J847"/>
  <c r="K847" s="1"/>
  <c r="J846"/>
  <c r="K846" s="1"/>
  <c r="K845"/>
  <c r="J845"/>
  <c r="M842" s="1"/>
  <c r="J844"/>
  <c r="K844" s="1"/>
  <c r="J843"/>
  <c r="K843" s="1"/>
  <c r="J842"/>
  <c r="K842" s="1"/>
  <c r="K841"/>
  <c r="J841"/>
  <c r="M838" s="1"/>
  <c r="J840"/>
  <c r="K840" s="1"/>
  <c r="J839"/>
  <c r="K839" s="1"/>
  <c r="J838"/>
  <c r="K838" s="1"/>
  <c r="K837"/>
  <c r="J837"/>
  <c r="M834" s="1"/>
  <c r="J836"/>
  <c r="K836" s="1"/>
  <c r="J835"/>
  <c r="K835" s="1"/>
  <c r="J834"/>
  <c r="K834" s="1"/>
  <c r="K833"/>
  <c r="J833"/>
  <c r="M830" s="1"/>
  <c r="J832"/>
  <c r="K832" s="1"/>
  <c r="J831"/>
  <c r="K831" s="1"/>
  <c r="J830"/>
  <c r="K830" s="1"/>
  <c r="K829"/>
  <c r="J829"/>
  <c r="M826" s="1"/>
  <c r="J828"/>
  <c r="K828" s="1"/>
  <c r="J827"/>
  <c r="K827" s="1"/>
  <c r="J826"/>
  <c r="K826" s="1"/>
  <c r="K825"/>
  <c r="J825"/>
  <c r="M822" s="1"/>
  <c r="J824"/>
  <c r="K824" s="1"/>
  <c r="J823"/>
  <c r="K823" s="1"/>
  <c r="J822"/>
  <c r="K822" s="1"/>
  <c r="K821"/>
  <c r="J821"/>
  <c r="M818" s="1"/>
  <c r="J820"/>
  <c r="K820" s="1"/>
  <c r="J819"/>
  <c r="K819" s="1"/>
  <c r="J818"/>
  <c r="K818" s="1"/>
  <c r="K817"/>
  <c r="J817"/>
  <c r="M814" s="1"/>
  <c r="J816"/>
  <c r="K816" s="1"/>
  <c r="J815"/>
  <c r="K815" s="1"/>
  <c r="J814"/>
  <c r="K814" s="1"/>
  <c r="K813"/>
  <c r="J813"/>
  <c r="M810" s="1"/>
  <c r="J812"/>
  <c r="K812" s="1"/>
  <c r="J811"/>
  <c r="K811" s="1"/>
  <c r="J810"/>
  <c r="K810" s="1"/>
  <c r="K809"/>
  <c r="J809"/>
  <c r="M806" s="1"/>
  <c r="J808"/>
  <c r="K808" s="1"/>
  <c r="J807"/>
  <c r="K807" s="1"/>
  <c r="J806"/>
  <c r="K806" s="1"/>
  <c r="K805"/>
  <c r="J805"/>
  <c r="M802" s="1"/>
  <c r="J804"/>
  <c r="K804" s="1"/>
  <c r="J803"/>
  <c r="K803" s="1"/>
  <c r="J802"/>
  <c r="K802" s="1"/>
  <c r="K801"/>
  <c r="J801"/>
  <c r="M798" s="1"/>
  <c r="J800"/>
  <c r="K800" s="1"/>
  <c r="J799"/>
  <c r="K799" s="1"/>
  <c r="J798"/>
  <c r="K798" s="1"/>
  <c r="K797"/>
  <c r="J797"/>
  <c r="M794" s="1"/>
  <c r="J796"/>
  <c r="K796" s="1"/>
  <c r="J795"/>
  <c r="K795" s="1"/>
  <c r="J794"/>
  <c r="K794" s="1"/>
  <c r="K793"/>
  <c r="J793"/>
  <c r="M790" s="1"/>
  <c r="J792"/>
  <c r="K792" s="1"/>
  <c r="J791"/>
  <c r="K791" s="1"/>
  <c r="J790"/>
  <c r="K790" s="1"/>
  <c r="K789"/>
  <c r="J789"/>
  <c r="M786" s="1"/>
  <c r="J788"/>
  <c r="K788" s="1"/>
  <c r="J787"/>
  <c r="K787" s="1"/>
  <c r="J786"/>
  <c r="K786" s="1"/>
  <c r="K785"/>
  <c r="J785"/>
  <c r="M782" s="1"/>
  <c r="J784"/>
  <c r="K784" s="1"/>
  <c r="J783"/>
  <c r="K783" s="1"/>
  <c r="J782"/>
  <c r="K782" s="1"/>
  <c r="K781"/>
  <c r="J781"/>
  <c r="M778" s="1"/>
  <c r="J780"/>
  <c r="K780" s="1"/>
  <c r="J779"/>
  <c r="K779" s="1"/>
  <c r="J778"/>
  <c r="K778" s="1"/>
  <c r="K777"/>
  <c r="J777"/>
  <c r="M774" s="1"/>
  <c r="J776"/>
  <c r="K776" s="1"/>
  <c r="J775"/>
  <c r="K775" s="1"/>
  <c r="J774"/>
  <c r="K774" s="1"/>
  <c r="K773"/>
  <c r="J773"/>
  <c r="M770" s="1"/>
  <c r="J772"/>
  <c r="K772" s="1"/>
  <c r="J771"/>
  <c r="K771" s="1"/>
  <c r="J770"/>
  <c r="K770" s="1"/>
  <c r="K769"/>
  <c r="J769"/>
  <c r="M766" s="1"/>
  <c r="J768"/>
  <c r="K768" s="1"/>
  <c r="J767"/>
  <c r="K767" s="1"/>
  <c r="J766"/>
  <c r="K766" s="1"/>
  <c r="K765"/>
  <c r="J765"/>
  <c r="M762" s="1"/>
  <c r="P762" s="1"/>
  <c r="J764"/>
  <c r="K764" s="1"/>
  <c r="J763"/>
  <c r="K763" s="1"/>
  <c r="J762"/>
  <c r="K762" s="1"/>
  <c r="K761"/>
  <c r="J761"/>
  <c r="M758" s="1"/>
  <c r="J760"/>
  <c r="K760" s="1"/>
  <c r="J759"/>
  <c r="K759" s="1"/>
  <c r="J758"/>
  <c r="K758" s="1"/>
  <c r="K757"/>
  <c r="J757"/>
  <c r="M754" s="1"/>
  <c r="J756"/>
  <c r="K756" s="1"/>
  <c r="J755"/>
  <c r="K755" s="1"/>
  <c r="J754"/>
  <c r="K754" s="1"/>
  <c r="K753"/>
  <c r="J753"/>
  <c r="M750" s="1"/>
  <c r="J752"/>
  <c r="K752" s="1"/>
  <c r="J751"/>
  <c r="K751" s="1"/>
  <c r="N750"/>
  <c r="J750"/>
  <c r="K750" s="1"/>
  <c r="K749"/>
  <c r="P746" s="1"/>
  <c r="J749"/>
  <c r="M746" s="1"/>
  <c r="J748"/>
  <c r="K748" s="1"/>
  <c r="L746" s="1"/>
  <c r="J747"/>
  <c r="K747" s="1"/>
  <c r="T746"/>
  <c r="J746"/>
  <c r="K746" s="1"/>
  <c r="K745"/>
  <c r="N742" s="1"/>
  <c r="J745"/>
  <c r="M742" s="1"/>
  <c r="J744"/>
  <c r="K744" s="1"/>
  <c r="J743"/>
  <c r="K743" s="1"/>
  <c r="V742"/>
  <c r="J742"/>
  <c r="K742" s="1"/>
  <c r="K741"/>
  <c r="J741"/>
  <c r="M738" s="1"/>
  <c r="J740"/>
  <c r="K740" s="1"/>
  <c r="J739"/>
  <c r="K739" s="1"/>
  <c r="J738"/>
  <c r="K738" s="1"/>
  <c r="K737"/>
  <c r="J737"/>
  <c r="M734" s="1"/>
  <c r="V734" s="1"/>
  <c r="J736"/>
  <c r="K736" s="1"/>
  <c r="J735"/>
  <c r="K735" s="1"/>
  <c r="J734"/>
  <c r="K734" s="1"/>
  <c r="K733"/>
  <c r="J733"/>
  <c r="M730" s="1"/>
  <c r="J732"/>
  <c r="K732" s="1"/>
  <c r="J731"/>
  <c r="K731" s="1"/>
  <c r="J730"/>
  <c r="K730" s="1"/>
  <c r="K729"/>
  <c r="J729"/>
  <c r="M726" s="1"/>
  <c r="V726" s="1"/>
  <c r="J728"/>
  <c r="K728" s="1"/>
  <c r="J727"/>
  <c r="K727" s="1"/>
  <c r="J726"/>
  <c r="K726" s="1"/>
  <c r="K725"/>
  <c r="J725"/>
  <c r="M722" s="1"/>
  <c r="J724"/>
  <c r="K724" s="1"/>
  <c r="J723"/>
  <c r="K723" s="1"/>
  <c r="J722"/>
  <c r="K722" s="1"/>
  <c r="K721"/>
  <c r="J721"/>
  <c r="M718" s="1"/>
  <c r="J720"/>
  <c r="K720" s="1"/>
  <c r="J719"/>
  <c r="K719" s="1"/>
  <c r="J718"/>
  <c r="K718" s="1"/>
  <c r="K717"/>
  <c r="J717"/>
  <c r="M714" s="1"/>
  <c r="J716"/>
  <c r="K716" s="1"/>
  <c r="J715"/>
  <c r="K715" s="1"/>
  <c r="J714"/>
  <c r="K714" s="1"/>
  <c r="K713"/>
  <c r="J713"/>
  <c r="M710" s="1"/>
  <c r="J712"/>
  <c r="K712" s="1"/>
  <c r="J711"/>
  <c r="K711" s="1"/>
  <c r="J710"/>
  <c r="K710" s="1"/>
  <c r="K709"/>
  <c r="J709"/>
  <c r="M706" s="1"/>
  <c r="J708"/>
  <c r="K708" s="1"/>
  <c r="J707"/>
  <c r="K707" s="1"/>
  <c r="J706"/>
  <c r="K706" s="1"/>
  <c r="K705"/>
  <c r="J705"/>
  <c r="M702" s="1"/>
  <c r="J704"/>
  <c r="K704" s="1"/>
  <c r="J703"/>
  <c r="K703" s="1"/>
  <c r="J702"/>
  <c r="K702" s="1"/>
  <c r="K701"/>
  <c r="J701"/>
  <c r="M698" s="1"/>
  <c r="J700"/>
  <c r="K700" s="1"/>
  <c r="J699"/>
  <c r="K699" s="1"/>
  <c r="J698"/>
  <c r="K698" s="1"/>
  <c r="K697"/>
  <c r="J697"/>
  <c r="M694" s="1"/>
  <c r="J696"/>
  <c r="K696" s="1"/>
  <c r="J695"/>
  <c r="K695" s="1"/>
  <c r="J694"/>
  <c r="K694" s="1"/>
  <c r="K693"/>
  <c r="J693"/>
  <c r="M690" s="1"/>
  <c r="J692"/>
  <c r="K692" s="1"/>
  <c r="J691"/>
  <c r="K691" s="1"/>
  <c r="J690"/>
  <c r="K690" s="1"/>
  <c r="K689"/>
  <c r="J689"/>
  <c r="M686" s="1"/>
  <c r="N686" s="1"/>
  <c r="J688"/>
  <c r="K688" s="1"/>
  <c r="J687"/>
  <c r="K687" s="1"/>
  <c r="J686"/>
  <c r="K686" s="1"/>
  <c r="K685"/>
  <c r="J685"/>
  <c r="M682" s="1"/>
  <c r="J684"/>
  <c r="K684" s="1"/>
  <c r="J683"/>
  <c r="K683" s="1"/>
  <c r="J682"/>
  <c r="K682" s="1"/>
  <c r="K681"/>
  <c r="J681"/>
  <c r="M678" s="1"/>
  <c r="J680"/>
  <c r="K680" s="1"/>
  <c r="J679"/>
  <c r="K679" s="1"/>
  <c r="J678"/>
  <c r="K678" s="1"/>
  <c r="K677"/>
  <c r="J677"/>
  <c r="M674" s="1"/>
  <c r="J676"/>
  <c r="K676" s="1"/>
  <c r="J675"/>
  <c r="K675" s="1"/>
  <c r="J674"/>
  <c r="K674" s="1"/>
  <c r="K673"/>
  <c r="J673"/>
  <c r="M670" s="1"/>
  <c r="N670" s="1"/>
  <c r="J672"/>
  <c r="K672" s="1"/>
  <c r="J671"/>
  <c r="K671" s="1"/>
  <c r="J670"/>
  <c r="K670" s="1"/>
  <c r="K669"/>
  <c r="J669"/>
  <c r="M666" s="1"/>
  <c r="J668"/>
  <c r="K668" s="1"/>
  <c r="J667"/>
  <c r="K667" s="1"/>
  <c r="J666"/>
  <c r="K666" s="1"/>
  <c r="K665"/>
  <c r="J665"/>
  <c r="M662" s="1"/>
  <c r="N662" s="1"/>
  <c r="J664"/>
  <c r="K664" s="1"/>
  <c r="J663"/>
  <c r="K663" s="1"/>
  <c r="J662"/>
  <c r="K662" s="1"/>
  <c r="K661"/>
  <c r="J661"/>
  <c r="M658" s="1"/>
  <c r="J660"/>
  <c r="K660" s="1"/>
  <c r="J659"/>
  <c r="K659" s="1"/>
  <c r="J658"/>
  <c r="K658" s="1"/>
  <c r="K657"/>
  <c r="J657"/>
  <c r="M654" s="1"/>
  <c r="R654" s="1"/>
  <c r="J656"/>
  <c r="K656" s="1"/>
  <c r="J655"/>
  <c r="K655" s="1"/>
  <c r="J654"/>
  <c r="K654" s="1"/>
  <c r="K653"/>
  <c r="J653"/>
  <c r="M650" s="1"/>
  <c r="J652"/>
  <c r="K652" s="1"/>
  <c r="J651"/>
  <c r="K651" s="1"/>
  <c r="J650"/>
  <c r="K650" s="1"/>
  <c r="K649"/>
  <c r="J649"/>
  <c r="M646" s="1"/>
  <c r="N646" s="1"/>
  <c r="J648"/>
  <c r="K648" s="1"/>
  <c r="J647"/>
  <c r="K647" s="1"/>
  <c r="J646"/>
  <c r="K646" s="1"/>
  <c r="K645"/>
  <c r="J645"/>
  <c r="M642" s="1"/>
  <c r="J644"/>
  <c r="K644" s="1"/>
  <c r="J643"/>
  <c r="K643" s="1"/>
  <c r="J642"/>
  <c r="K642" s="1"/>
  <c r="K641"/>
  <c r="J641"/>
  <c r="M638" s="1"/>
  <c r="R638" s="1"/>
  <c r="J640"/>
  <c r="K640" s="1"/>
  <c r="J639"/>
  <c r="K639" s="1"/>
  <c r="J638"/>
  <c r="K638" s="1"/>
  <c r="K637"/>
  <c r="J637"/>
  <c r="M634" s="1"/>
  <c r="J636"/>
  <c r="K636" s="1"/>
  <c r="J635"/>
  <c r="K635" s="1"/>
  <c r="J634"/>
  <c r="K634" s="1"/>
  <c r="K633"/>
  <c r="J633"/>
  <c r="M630" s="1"/>
  <c r="R630" s="1"/>
  <c r="J632"/>
  <c r="K632" s="1"/>
  <c r="J631"/>
  <c r="K631" s="1"/>
  <c r="J630"/>
  <c r="K630" s="1"/>
  <c r="K629"/>
  <c r="J629"/>
  <c r="M626" s="1"/>
  <c r="J628"/>
  <c r="K628" s="1"/>
  <c r="J627"/>
  <c r="K627" s="1"/>
  <c r="J626"/>
  <c r="K626" s="1"/>
  <c r="L626" s="1"/>
  <c r="K625"/>
  <c r="J625"/>
  <c r="M622" s="1"/>
  <c r="V622" s="1"/>
  <c r="J624"/>
  <c r="K624" s="1"/>
  <c r="J623"/>
  <c r="K623" s="1"/>
  <c r="J622"/>
  <c r="K622" s="1"/>
  <c r="K621"/>
  <c r="J621"/>
  <c r="M618" s="1"/>
  <c r="J620"/>
  <c r="K620" s="1"/>
  <c r="J619"/>
  <c r="K619" s="1"/>
  <c r="J618"/>
  <c r="K618" s="1"/>
  <c r="L618" s="1"/>
  <c r="K617"/>
  <c r="J617"/>
  <c r="M614" s="1"/>
  <c r="V614" s="1"/>
  <c r="J616"/>
  <c r="K616" s="1"/>
  <c r="J615"/>
  <c r="K615" s="1"/>
  <c r="J614"/>
  <c r="K614" s="1"/>
  <c r="K613"/>
  <c r="J613"/>
  <c r="M610" s="1"/>
  <c r="J612"/>
  <c r="K612" s="1"/>
  <c r="J611"/>
  <c r="K611" s="1"/>
  <c r="J610"/>
  <c r="K610" s="1"/>
  <c r="L610" s="1"/>
  <c r="K609"/>
  <c r="J609"/>
  <c r="M606" s="1"/>
  <c r="V606" s="1"/>
  <c r="J608"/>
  <c r="K608" s="1"/>
  <c r="J607"/>
  <c r="K607" s="1"/>
  <c r="J606"/>
  <c r="K606" s="1"/>
  <c r="K605"/>
  <c r="J605"/>
  <c r="M602" s="1"/>
  <c r="J604"/>
  <c r="K604" s="1"/>
  <c r="J603"/>
  <c r="K603" s="1"/>
  <c r="J602"/>
  <c r="K602" s="1"/>
  <c r="L602" s="1"/>
  <c r="K601"/>
  <c r="J601"/>
  <c r="M598" s="1"/>
  <c r="V598" s="1"/>
  <c r="J600"/>
  <c r="K600" s="1"/>
  <c r="J599"/>
  <c r="K599" s="1"/>
  <c r="J598"/>
  <c r="K598" s="1"/>
  <c r="K597"/>
  <c r="J597"/>
  <c r="M594" s="1"/>
  <c r="J596"/>
  <c r="K596" s="1"/>
  <c r="J595"/>
  <c r="K595" s="1"/>
  <c r="J594"/>
  <c r="K594" s="1"/>
  <c r="K593"/>
  <c r="J593"/>
  <c r="M590" s="1"/>
  <c r="J592"/>
  <c r="K592" s="1"/>
  <c r="J591"/>
  <c r="K591" s="1"/>
  <c r="J590"/>
  <c r="K590" s="1"/>
  <c r="K589"/>
  <c r="J589"/>
  <c r="M586" s="1"/>
  <c r="J588"/>
  <c r="K588" s="1"/>
  <c r="J587"/>
  <c r="K587" s="1"/>
  <c r="J586"/>
  <c r="K586" s="1"/>
  <c r="K585"/>
  <c r="J585"/>
  <c r="M582" s="1"/>
  <c r="J584"/>
  <c r="K584" s="1"/>
  <c r="J583"/>
  <c r="K583" s="1"/>
  <c r="J582"/>
  <c r="K582" s="1"/>
  <c r="K581"/>
  <c r="J581"/>
  <c r="M578" s="1"/>
  <c r="J580"/>
  <c r="K580" s="1"/>
  <c r="J579"/>
  <c r="K579" s="1"/>
  <c r="J578"/>
  <c r="K578" s="1"/>
  <c r="K577"/>
  <c r="J577"/>
  <c r="M574" s="1"/>
  <c r="J576"/>
  <c r="K576" s="1"/>
  <c r="J575"/>
  <c r="K575" s="1"/>
  <c r="J574"/>
  <c r="K574" s="1"/>
  <c r="K573"/>
  <c r="J573"/>
  <c r="M570" s="1"/>
  <c r="J572"/>
  <c r="K572" s="1"/>
  <c r="J571"/>
  <c r="K571" s="1"/>
  <c r="K570"/>
  <c r="J570"/>
  <c r="K569"/>
  <c r="J569"/>
  <c r="K568"/>
  <c r="J568"/>
  <c r="K567"/>
  <c r="J567"/>
  <c r="M566"/>
  <c r="J566"/>
  <c r="K566" s="1"/>
  <c r="K565"/>
  <c r="J565"/>
  <c r="M562" s="1"/>
  <c r="J564"/>
  <c r="K564" s="1"/>
  <c r="J563"/>
  <c r="K563" s="1"/>
  <c r="K562"/>
  <c r="J562"/>
  <c r="K561"/>
  <c r="J561"/>
  <c r="K560"/>
  <c r="J560"/>
  <c r="K559"/>
  <c r="J559"/>
  <c r="M558"/>
  <c r="J558"/>
  <c r="K558" s="1"/>
  <c r="K557"/>
  <c r="J557"/>
  <c r="J556"/>
  <c r="K556" s="1"/>
  <c r="J555"/>
  <c r="K555" s="1"/>
  <c r="M554"/>
  <c r="W554" s="1"/>
  <c r="J554"/>
  <c r="K554" s="1"/>
  <c r="K553"/>
  <c r="J553"/>
  <c r="M550" s="1"/>
  <c r="J552"/>
  <c r="K552" s="1"/>
  <c r="J551"/>
  <c r="K551" s="1"/>
  <c r="J550"/>
  <c r="K550" s="1"/>
  <c r="K549"/>
  <c r="J549"/>
  <c r="M546" s="1"/>
  <c r="S546" s="1"/>
  <c r="J548"/>
  <c r="K548" s="1"/>
  <c r="J547"/>
  <c r="K547" s="1"/>
  <c r="J546"/>
  <c r="K546" s="1"/>
  <c r="K545"/>
  <c r="J545"/>
  <c r="M542" s="1"/>
  <c r="J544"/>
  <c r="K544" s="1"/>
  <c r="J543"/>
  <c r="K543" s="1"/>
  <c r="J542"/>
  <c r="K542" s="1"/>
  <c r="K541"/>
  <c r="J541"/>
  <c r="M538" s="1"/>
  <c r="J540"/>
  <c r="K540" s="1"/>
  <c r="J539"/>
  <c r="K539" s="1"/>
  <c r="J538"/>
  <c r="K538" s="1"/>
  <c r="K537"/>
  <c r="J537"/>
  <c r="M534" s="1"/>
  <c r="J536"/>
  <c r="K536" s="1"/>
  <c r="J535"/>
  <c r="K535" s="1"/>
  <c r="J534"/>
  <c r="K534" s="1"/>
  <c r="K533"/>
  <c r="J533"/>
  <c r="M530" s="1"/>
  <c r="J532"/>
  <c r="K532" s="1"/>
  <c r="J531"/>
  <c r="K531" s="1"/>
  <c r="J530"/>
  <c r="K530" s="1"/>
  <c r="K529"/>
  <c r="J529"/>
  <c r="M526" s="1"/>
  <c r="J528"/>
  <c r="K528" s="1"/>
  <c r="J527"/>
  <c r="K527" s="1"/>
  <c r="J526"/>
  <c r="K526" s="1"/>
  <c r="K525"/>
  <c r="J525"/>
  <c r="M522" s="1"/>
  <c r="J524"/>
  <c r="K524" s="1"/>
  <c r="J523"/>
  <c r="K523" s="1"/>
  <c r="J522"/>
  <c r="K522" s="1"/>
  <c r="K521"/>
  <c r="J521"/>
  <c r="M518" s="1"/>
  <c r="J520"/>
  <c r="K520" s="1"/>
  <c r="J519"/>
  <c r="K519" s="1"/>
  <c r="J518"/>
  <c r="K518" s="1"/>
  <c r="K517"/>
  <c r="J517"/>
  <c r="M514" s="1"/>
  <c r="J516"/>
  <c r="K516" s="1"/>
  <c r="J515"/>
  <c r="K515" s="1"/>
  <c r="J514"/>
  <c r="K514" s="1"/>
  <c r="K513"/>
  <c r="J513"/>
  <c r="M510" s="1"/>
  <c r="J512"/>
  <c r="K512" s="1"/>
  <c r="J511"/>
  <c r="K511" s="1"/>
  <c r="J510"/>
  <c r="K510" s="1"/>
  <c r="K509"/>
  <c r="J509"/>
  <c r="M506" s="1"/>
  <c r="J508"/>
  <c r="K508" s="1"/>
  <c r="J507"/>
  <c r="K507" s="1"/>
  <c r="J506"/>
  <c r="K506" s="1"/>
  <c r="K505"/>
  <c r="J505"/>
  <c r="M502" s="1"/>
  <c r="J504"/>
  <c r="K504" s="1"/>
  <c r="J503"/>
  <c r="K503" s="1"/>
  <c r="J502"/>
  <c r="K502" s="1"/>
  <c r="K501"/>
  <c r="J501"/>
  <c r="M498" s="1"/>
  <c r="J500"/>
  <c r="K500" s="1"/>
  <c r="J499"/>
  <c r="K499" s="1"/>
  <c r="J498"/>
  <c r="K498" s="1"/>
  <c r="K497"/>
  <c r="J497"/>
  <c r="M494" s="1"/>
  <c r="J496"/>
  <c r="K496" s="1"/>
  <c r="J495"/>
  <c r="K495" s="1"/>
  <c r="J494"/>
  <c r="K494" s="1"/>
  <c r="K493"/>
  <c r="J493"/>
  <c r="M490" s="1"/>
  <c r="J492"/>
  <c r="K492" s="1"/>
  <c r="J491"/>
  <c r="K491" s="1"/>
  <c r="J490"/>
  <c r="K490" s="1"/>
  <c r="K489"/>
  <c r="J489"/>
  <c r="M486" s="1"/>
  <c r="J488"/>
  <c r="K488" s="1"/>
  <c r="J487"/>
  <c r="K487" s="1"/>
  <c r="J486"/>
  <c r="K486" s="1"/>
  <c r="K485"/>
  <c r="J485"/>
  <c r="M482" s="1"/>
  <c r="J484"/>
  <c r="K484" s="1"/>
  <c r="J483"/>
  <c r="K483" s="1"/>
  <c r="J482"/>
  <c r="K482" s="1"/>
  <c r="K481"/>
  <c r="J481"/>
  <c r="M478" s="1"/>
  <c r="J480"/>
  <c r="K480" s="1"/>
  <c r="J479"/>
  <c r="K479" s="1"/>
  <c r="J478"/>
  <c r="K478" s="1"/>
  <c r="K477"/>
  <c r="J477"/>
  <c r="M474" s="1"/>
  <c r="J476"/>
  <c r="K476" s="1"/>
  <c r="J475"/>
  <c r="K475" s="1"/>
  <c r="J474"/>
  <c r="K474" s="1"/>
  <c r="K473"/>
  <c r="J473"/>
  <c r="M470" s="1"/>
  <c r="J472"/>
  <c r="K472" s="1"/>
  <c r="J471"/>
  <c r="K471" s="1"/>
  <c r="J470"/>
  <c r="K470" s="1"/>
  <c r="K469"/>
  <c r="J469"/>
  <c r="M466" s="1"/>
  <c r="J468"/>
  <c r="K468" s="1"/>
  <c r="J467"/>
  <c r="K467" s="1"/>
  <c r="J466"/>
  <c r="K466" s="1"/>
  <c r="K465"/>
  <c r="J465"/>
  <c r="M462" s="1"/>
  <c r="J464"/>
  <c r="K464" s="1"/>
  <c r="J463"/>
  <c r="K463" s="1"/>
  <c r="J462"/>
  <c r="K462" s="1"/>
  <c r="K461"/>
  <c r="J461"/>
  <c r="M458" s="1"/>
  <c r="J460"/>
  <c r="K460" s="1"/>
  <c r="J459"/>
  <c r="K459" s="1"/>
  <c r="J458"/>
  <c r="K458" s="1"/>
  <c r="K457"/>
  <c r="J457"/>
  <c r="M454" s="1"/>
  <c r="J456"/>
  <c r="K456" s="1"/>
  <c r="J455"/>
  <c r="K455" s="1"/>
  <c r="J454"/>
  <c r="K454" s="1"/>
  <c r="K453"/>
  <c r="J453"/>
  <c r="M450" s="1"/>
  <c r="J452"/>
  <c r="K452" s="1"/>
  <c r="J451"/>
  <c r="K451" s="1"/>
  <c r="J450"/>
  <c r="K450" s="1"/>
  <c r="K449"/>
  <c r="J449"/>
  <c r="M446" s="1"/>
  <c r="J448"/>
  <c r="K448" s="1"/>
  <c r="J447"/>
  <c r="K447" s="1"/>
  <c r="J446"/>
  <c r="K446" s="1"/>
  <c r="K445"/>
  <c r="J445"/>
  <c r="M442" s="1"/>
  <c r="J444"/>
  <c r="K444" s="1"/>
  <c r="J443"/>
  <c r="K443" s="1"/>
  <c r="J442"/>
  <c r="K442" s="1"/>
  <c r="K441"/>
  <c r="J441"/>
  <c r="M438" s="1"/>
  <c r="J440"/>
  <c r="K440" s="1"/>
  <c r="J439"/>
  <c r="K439" s="1"/>
  <c r="J438"/>
  <c r="K438" s="1"/>
  <c r="K437"/>
  <c r="J437"/>
  <c r="M434" s="1"/>
  <c r="J436"/>
  <c r="K436" s="1"/>
  <c r="J435"/>
  <c r="K435" s="1"/>
  <c r="J434"/>
  <c r="K434" s="1"/>
  <c r="K433"/>
  <c r="J433"/>
  <c r="M430" s="1"/>
  <c r="J432"/>
  <c r="K432" s="1"/>
  <c r="J431"/>
  <c r="K431" s="1"/>
  <c r="J430"/>
  <c r="K430" s="1"/>
  <c r="K429"/>
  <c r="J429"/>
  <c r="M426" s="1"/>
  <c r="J428"/>
  <c r="K428" s="1"/>
  <c r="J427"/>
  <c r="K427" s="1"/>
  <c r="J426"/>
  <c r="K426" s="1"/>
  <c r="K425"/>
  <c r="J425"/>
  <c r="M422" s="1"/>
  <c r="J424"/>
  <c r="K424" s="1"/>
  <c r="J423"/>
  <c r="K423" s="1"/>
  <c r="J422"/>
  <c r="K422" s="1"/>
  <c r="K421"/>
  <c r="J421"/>
  <c r="M418" s="1"/>
  <c r="J420"/>
  <c r="K420" s="1"/>
  <c r="J419"/>
  <c r="K419" s="1"/>
  <c r="J418"/>
  <c r="K418" s="1"/>
  <c r="K417"/>
  <c r="J417"/>
  <c r="M414" s="1"/>
  <c r="J416"/>
  <c r="K416" s="1"/>
  <c r="J415"/>
  <c r="K415" s="1"/>
  <c r="J414"/>
  <c r="K414" s="1"/>
  <c r="K413"/>
  <c r="J413"/>
  <c r="M410" s="1"/>
  <c r="J412"/>
  <c r="K412" s="1"/>
  <c r="J411"/>
  <c r="K411" s="1"/>
  <c r="J410"/>
  <c r="K410" s="1"/>
  <c r="K409"/>
  <c r="J409"/>
  <c r="M406" s="1"/>
  <c r="J408"/>
  <c r="K408" s="1"/>
  <c r="J407"/>
  <c r="K407" s="1"/>
  <c r="J406"/>
  <c r="K406" s="1"/>
  <c r="K405"/>
  <c r="J405"/>
  <c r="M402" s="1"/>
  <c r="J404"/>
  <c r="K404" s="1"/>
  <c r="J403"/>
  <c r="K403" s="1"/>
  <c r="J402"/>
  <c r="K402" s="1"/>
  <c r="K401"/>
  <c r="J401"/>
  <c r="M398" s="1"/>
  <c r="J400"/>
  <c r="K400" s="1"/>
  <c r="J399"/>
  <c r="K399" s="1"/>
  <c r="J398"/>
  <c r="K398" s="1"/>
  <c r="K397"/>
  <c r="J397"/>
  <c r="M394" s="1"/>
  <c r="J396"/>
  <c r="K396" s="1"/>
  <c r="J395"/>
  <c r="K395" s="1"/>
  <c r="J394"/>
  <c r="K394" s="1"/>
  <c r="K393"/>
  <c r="J393"/>
  <c r="M390" s="1"/>
  <c r="J392"/>
  <c r="K392" s="1"/>
  <c r="J391"/>
  <c r="K391" s="1"/>
  <c r="J390"/>
  <c r="K390" s="1"/>
  <c r="K389"/>
  <c r="J389"/>
  <c r="M386" s="1"/>
  <c r="J388"/>
  <c r="K388" s="1"/>
  <c r="J387"/>
  <c r="K387" s="1"/>
  <c r="J386"/>
  <c r="K386" s="1"/>
  <c r="K385"/>
  <c r="J385"/>
  <c r="M382" s="1"/>
  <c r="J384"/>
  <c r="K384" s="1"/>
  <c r="J383"/>
  <c r="K383" s="1"/>
  <c r="J382"/>
  <c r="K382" s="1"/>
  <c r="K381"/>
  <c r="J381"/>
  <c r="M378" s="1"/>
  <c r="J380"/>
  <c r="K380" s="1"/>
  <c r="J379"/>
  <c r="K379" s="1"/>
  <c r="J378"/>
  <c r="K378" s="1"/>
  <c r="K377"/>
  <c r="J377"/>
  <c r="M374" s="1"/>
  <c r="J376"/>
  <c r="K376" s="1"/>
  <c r="J375"/>
  <c r="K375" s="1"/>
  <c r="J374"/>
  <c r="K374" s="1"/>
  <c r="K373"/>
  <c r="J373"/>
  <c r="M370" s="1"/>
  <c r="J372"/>
  <c r="K372" s="1"/>
  <c r="J371"/>
  <c r="K371" s="1"/>
  <c r="J370"/>
  <c r="K370" s="1"/>
  <c r="K369"/>
  <c r="J369"/>
  <c r="M366" s="1"/>
  <c r="J368"/>
  <c r="K368" s="1"/>
  <c r="J367"/>
  <c r="K367" s="1"/>
  <c r="J366"/>
  <c r="K366" s="1"/>
  <c r="K365"/>
  <c r="J365"/>
  <c r="M362" s="1"/>
  <c r="J364"/>
  <c r="K364" s="1"/>
  <c r="J363"/>
  <c r="K363" s="1"/>
  <c r="J362"/>
  <c r="K362" s="1"/>
  <c r="K361"/>
  <c r="J361"/>
  <c r="M358" s="1"/>
  <c r="J360"/>
  <c r="K360" s="1"/>
  <c r="J359"/>
  <c r="K359" s="1"/>
  <c r="J358"/>
  <c r="K358" s="1"/>
  <c r="K357"/>
  <c r="J357"/>
  <c r="M354" s="1"/>
  <c r="J356"/>
  <c r="K356" s="1"/>
  <c r="J355"/>
  <c r="K355" s="1"/>
  <c r="J354"/>
  <c r="K354" s="1"/>
  <c r="K353"/>
  <c r="J353"/>
  <c r="M350" s="1"/>
  <c r="J352"/>
  <c r="K352" s="1"/>
  <c r="J351"/>
  <c r="K351" s="1"/>
  <c r="J350"/>
  <c r="K350" s="1"/>
  <c r="K349"/>
  <c r="J349"/>
  <c r="M346" s="1"/>
  <c r="J348"/>
  <c r="K348" s="1"/>
  <c r="J347"/>
  <c r="K347" s="1"/>
  <c r="J346"/>
  <c r="K346" s="1"/>
  <c r="K345"/>
  <c r="J345"/>
  <c r="M342" s="1"/>
  <c r="J344"/>
  <c r="K344" s="1"/>
  <c r="J343"/>
  <c r="K343" s="1"/>
  <c r="J342"/>
  <c r="K342" s="1"/>
  <c r="K341"/>
  <c r="J341"/>
  <c r="M338" s="1"/>
  <c r="J340"/>
  <c r="K340" s="1"/>
  <c r="J339"/>
  <c r="K339" s="1"/>
  <c r="J338"/>
  <c r="K338" s="1"/>
  <c r="K337"/>
  <c r="J337"/>
  <c r="M334" s="1"/>
  <c r="J336"/>
  <c r="K336" s="1"/>
  <c r="J335"/>
  <c r="K335" s="1"/>
  <c r="J334"/>
  <c r="K334" s="1"/>
  <c r="K333"/>
  <c r="J333"/>
  <c r="M330" s="1"/>
  <c r="J332"/>
  <c r="K332" s="1"/>
  <c r="J331"/>
  <c r="K331" s="1"/>
  <c r="J330"/>
  <c r="K330" s="1"/>
  <c r="K329"/>
  <c r="J329"/>
  <c r="M326" s="1"/>
  <c r="J328"/>
  <c r="K328" s="1"/>
  <c r="J327"/>
  <c r="K327" s="1"/>
  <c r="J326"/>
  <c r="K326" s="1"/>
  <c r="K325"/>
  <c r="J325"/>
  <c r="M322" s="1"/>
  <c r="J324"/>
  <c r="K324" s="1"/>
  <c r="J323"/>
  <c r="K323" s="1"/>
  <c r="J322"/>
  <c r="K322" s="1"/>
  <c r="K321"/>
  <c r="J321"/>
  <c r="M318" s="1"/>
  <c r="J320"/>
  <c r="K320" s="1"/>
  <c r="J319"/>
  <c r="K319" s="1"/>
  <c r="J318"/>
  <c r="K318" s="1"/>
  <c r="K317"/>
  <c r="J317"/>
  <c r="M314" s="1"/>
  <c r="J316"/>
  <c r="K316" s="1"/>
  <c r="J315"/>
  <c r="K315" s="1"/>
  <c r="J314"/>
  <c r="K314" s="1"/>
  <c r="K313"/>
  <c r="J313"/>
  <c r="M310" s="1"/>
  <c r="J312"/>
  <c r="K312" s="1"/>
  <c r="J311"/>
  <c r="K311" s="1"/>
  <c r="J310"/>
  <c r="K310" s="1"/>
  <c r="K309"/>
  <c r="J309"/>
  <c r="M306" s="1"/>
  <c r="J308"/>
  <c r="K308" s="1"/>
  <c r="J307"/>
  <c r="K307" s="1"/>
  <c r="J306"/>
  <c r="K306" s="1"/>
  <c r="K305"/>
  <c r="J305"/>
  <c r="M302" s="1"/>
  <c r="J304"/>
  <c r="K304" s="1"/>
  <c r="J303"/>
  <c r="K303" s="1"/>
  <c r="J302"/>
  <c r="K302" s="1"/>
  <c r="K301"/>
  <c r="J301"/>
  <c r="M298" s="1"/>
  <c r="J300"/>
  <c r="K300" s="1"/>
  <c r="J299"/>
  <c r="K299" s="1"/>
  <c r="J298"/>
  <c r="K298" s="1"/>
  <c r="K297"/>
  <c r="J297"/>
  <c r="M294" s="1"/>
  <c r="J296"/>
  <c r="K296" s="1"/>
  <c r="J295"/>
  <c r="K295" s="1"/>
  <c r="J294"/>
  <c r="K294" s="1"/>
  <c r="K293"/>
  <c r="J293"/>
  <c r="M290" s="1"/>
  <c r="J292"/>
  <c r="K292" s="1"/>
  <c r="J291"/>
  <c r="K291" s="1"/>
  <c r="J290"/>
  <c r="K290" s="1"/>
  <c r="K289"/>
  <c r="J289"/>
  <c r="M286" s="1"/>
  <c r="J288"/>
  <c r="K288" s="1"/>
  <c r="J287"/>
  <c r="K287" s="1"/>
  <c r="J286"/>
  <c r="K286" s="1"/>
  <c r="K285"/>
  <c r="J285"/>
  <c r="M282" s="1"/>
  <c r="J284"/>
  <c r="K284" s="1"/>
  <c r="J283"/>
  <c r="K283" s="1"/>
  <c r="J282"/>
  <c r="K282" s="1"/>
  <c r="K281"/>
  <c r="J281"/>
  <c r="M278" s="1"/>
  <c r="J280"/>
  <c r="K280" s="1"/>
  <c r="J279"/>
  <c r="K279" s="1"/>
  <c r="J278"/>
  <c r="K278" s="1"/>
  <c r="K277"/>
  <c r="J277"/>
  <c r="M274" s="1"/>
  <c r="J276"/>
  <c r="K276" s="1"/>
  <c r="J275"/>
  <c r="K275" s="1"/>
  <c r="J274"/>
  <c r="K274" s="1"/>
  <c r="K273"/>
  <c r="J273"/>
  <c r="M270" s="1"/>
  <c r="J272"/>
  <c r="K272" s="1"/>
  <c r="J271"/>
  <c r="K271" s="1"/>
  <c r="J270"/>
  <c r="K270" s="1"/>
  <c r="K269"/>
  <c r="J269"/>
  <c r="M266" s="1"/>
  <c r="J268"/>
  <c r="K268" s="1"/>
  <c r="J267"/>
  <c r="K267" s="1"/>
  <c r="J266"/>
  <c r="K266" s="1"/>
  <c r="K265"/>
  <c r="J265"/>
  <c r="M262" s="1"/>
  <c r="J264"/>
  <c r="K264" s="1"/>
  <c r="J263"/>
  <c r="K263" s="1"/>
  <c r="J262"/>
  <c r="K262" s="1"/>
  <c r="K261"/>
  <c r="J261"/>
  <c r="M258" s="1"/>
  <c r="J260"/>
  <c r="K260" s="1"/>
  <c r="J259"/>
  <c r="K259" s="1"/>
  <c r="J258"/>
  <c r="K258" s="1"/>
  <c r="K257"/>
  <c r="J257"/>
  <c r="M254" s="1"/>
  <c r="J256"/>
  <c r="K256" s="1"/>
  <c r="J255"/>
  <c r="K255" s="1"/>
  <c r="J254"/>
  <c r="K254" s="1"/>
  <c r="K253"/>
  <c r="J253"/>
  <c r="M250" s="1"/>
  <c r="J252"/>
  <c r="K252" s="1"/>
  <c r="J251"/>
  <c r="K251" s="1"/>
  <c r="J250"/>
  <c r="K250" s="1"/>
  <c r="K249"/>
  <c r="J249"/>
  <c r="M246" s="1"/>
  <c r="J248"/>
  <c r="K248" s="1"/>
  <c r="J247"/>
  <c r="K247" s="1"/>
  <c r="J246"/>
  <c r="K246" s="1"/>
  <c r="K245"/>
  <c r="J245"/>
  <c r="M242" s="1"/>
  <c r="J244"/>
  <c r="K244" s="1"/>
  <c r="J243"/>
  <c r="K243" s="1"/>
  <c r="J242"/>
  <c r="K242" s="1"/>
  <c r="K241"/>
  <c r="J241"/>
  <c r="M238" s="1"/>
  <c r="J240"/>
  <c r="K240" s="1"/>
  <c r="J239"/>
  <c r="K239" s="1"/>
  <c r="J238"/>
  <c r="K238" s="1"/>
  <c r="K237"/>
  <c r="J237"/>
  <c r="M234" s="1"/>
  <c r="J236"/>
  <c r="K236" s="1"/>
  <c r="J235"/>
  <c r="K235" s="1"/>
  <c r="J234"/>
  <c r="K234" s="1"/>
  <c r="K233"/>
  <c r="J233"/>
  <c r="M230" s="1"/>
  <c r="J232"/>
  <c r="K232" s="1"/>
  <c r="J231"/>
  <c r="K231" s="1"/>
  <c r="J230"/>
  <c r="K230" s="1"/>
  <c r="K229"/>
  <c r="J229"/>
  <c r="M226" s="1"/>
  <c r="J228"/>
  <c r="K228" s="1"/>
  <c r="J227"/>
  <c r="K227" s="1"/>
  <c r="J226"/>
  <c r="K226" s="1"/>
  <c r="K225"/>
  <c r="J225"/>
  <c r="M222" s="1"/>
  <c r="J224"/>
  <c r="K224" s="1"/>
  <c r="J223"/>
  <c r="K223" s="1"/>
  <c r="J222"/>
  <c r="K222" s="1"/>
  <c r="K221"/>
  <c r="J221"/>
  <c r="M218" s="1"/>
  <c r="J220"/>
  <c r="K220" s="1"/>
  <c r="J219"/>
  <c r="K219" s="1"/>
  <c r="J218"/>
  <c r="K218" s="1"/>
  <c r="K217"/>
  <c r="J217"/>
  <c r="M214" s="1"/>
  <c r="J216"/>
  <c r="K216" s="1"/>
  <c r="J215"/>
  <c r="K215" s="1"/>
  <c r="J214"/>
  <c r="K214" s="1"/>
  <c r="K213"/>
  <c r="J213"/>
  <c r="M210" s="1"/>
  <c r="J212"/>
  <c r="K212" s="1"/>
  <c r="J211"/>
  <c r="K211" s="1"/>
  <c r="J210"/>
  <c r="K210" s="1"/>
  <c r="K209"/>
  <c r="J209"/>
  <c r="M206" s="1"/>
  <c r="J208"/>
  <c r="K208" s="1"/>
  <c r="J207"/>
  <c r="K207" s="1"/>
  <c r="J206"/>
  <c r="K206" s="1"/>
  <c r="K205"/>
  <c r="J205"/>
  <c r="M202" s="1"/>
  <c r="J204"/>
  <c r="K204" s="1"/>
  <c r="J203"/>
  <c r="K203" s="1"/>
  <c r="J202"/>
  <c r="K202" s="1"/>
  <c r="K201"/>
  <c r="J201"/>
  <c r="M198" s="1"/>
  <c r="J200"/>
  <c r="K200" s="1"/>
  <c r="J199"/>
  <c r="K199" s="1"/>
  <c r="J198"/>
  <c r="K198" s="1"/>
  <c r="K197"/>
  <c r="J197"/>
  <c r="M194" s="1"/>
  <c r="J196"/>
  <c r="K196" s="1"/>
  <c r="J195"/>
  <c r="K195" s="1"/>
  <c r="J194"/>
  <c r="K194" s="1"/>
  <c r="K193"/>
  <c r="J193"/>
  <c r="M190" s="1"/>
  <c r="J192"/>
  <c r="K192" s="1"/>
  <c r="J191"/>
  <c r="K191" s="1"/>
  <c r="J190"/>
  <c r="K190" s="1"/>
  <c r="K189"/>
  <c r="J189"/>
  <c r="M186" s="1"/>
  <c r="J188"/>
  <c r="K188" s="1"/>
  <c r="J187"/>
  <c r="K187" s="1"/>
  <c r="J186"/>
  <c r="K186" s="1"/>
  <c r="K185"/>
  <c r="J185"/>
  <c r="M182" s="1"/>
  <c r="J184"/>
  <c r="K184" s="1"/>
  <c r="J183"/>
  <c r="K183" s="1"/>
  <c r="J182"/>
  <c r="K182" s="1"/>
  <c r="K181"/>
  <c r="J181"/>
  <c r="M178" s="1"/>
  <c r="J180"/>
  <c r="K180" s="1"/>
  <c r="J179"/>
  <c r="K179" s="1"/>
  <c r="J178"/>
  <c r="K178" s="1"/>
  <c r="K177"/>
  <c r="J177"/>
  <c r="M174" s="1"/>
  <c r="J176"/>
  <c r="K176" s="1"/>
  <c r="J175"/>
  <c r="K175" s="1"/>
  <c r="J174"/>
  <c r="K174" s="1"/>
  <c r="K173"/>
  <c r="J173"/>
  <c r="M170" s="1"/>
  <c r="J172"/>
  <c r="K172" s="1"/>
  <c r="J171"/>
  <c r="K171" s="1"/>
  <c r="J170"/>
  <c r="K170" s="1"/>
  <c r="K169"/>
  <c r="J169"/>
  <c r="M166" s="1"/>
  <c r="J168"/>
  <c r="K168" s="1"/>
  <c r="J167"/>
  <c r="K167" s="1"/>
  <c r="J166"/>
  <c r="K166" s="1"/>
  <c r="K165"/>
  <c r="J165"/>
  <c r="M162" s="1"/>
  <c r="J164"/>
  <c r="K164" s="1"/>
  <c r="J163"/>
  <c r="K163" s="1"/>
  <c r="J162"/>
  <c r="K162" s="1"/>
  <c r="K161"/>
  <c r="J161"/>
  <c r="M158" s="1"/>
  <c r="J160"/>
  <c r="K160" s="1"/>
  <c r="J159"/>
  <c r="K159" s="1"/>
  <c r="J158"/>
  <c r="K158" s="1"/>
  <c r="K157"/>
  <c r="J157"/>
  <c r="M154" s="1"/>
  <c r="J156"/>
  <c r="K156" s="1"/>
  <c r="J155"/>
  <c r="K155" s="1"/>
  <c r="J154"/>
  <c r="K154" s="1"/>
  <c r="K153"/>
  <c r="J153"/>
  <c r="M150" s="1"/>
  <c r="J152"/>
  <c r="K152" s="1"/>
  <c r="J151"/>
  <c r="K151" s="1"/>
  <c r="J150"/>
  <c r="K150" s="1"/>
  <c r="K149"/>
  <c r="J149"/>
  <c r="M146" s="1"/>
  <c r="J148"/>
  <c r="K148" s="1"/>
  <c r="J147"/>
  <c r="K147" s="1"/>
  <c r="J146"/>
  <c r="K146" s="1"/>
  <c r="K145"/>
  <c r="J145"/>
  <c r="M142" s="1"/>
  <c r="J144"/>
  <c r="K144" s="1"/>
  <c r="J143"/>
  <c r="K143" s="1"/>
  <c r="J142"/>
  <c r="K142" s="1"/>
  <c r="K141"/>
  <c r="J141"/>
  <c r="M138" s="1"/>
  <c r="J140"/>
  <c r="K140" s="1"/>
  <c r="J139"/>
  <c r="K139" s="1"/>
  <c r="J138"/>
  <c r="K138" s="1"/>
  <c r="K137"/>
  <c r="J137"/>
  <c r="M134" s="1"/>
  <c r="J136"/>
  <c r="K136" s="1"/>
  <c r="J135"/>
  <c r="K135" s="1"/>
  <c r="J134"/>
  <c r="K134" s="1"/>
  <c r="K133"/>
  <c r="J133"/>
  <c r="M130" s="1"/>
  <c r="J132"/>
  <c r="K132" s="1"/>
  <c r="J131"/>
  <c r="K131" s="1"/>
  <c r="J130"/>
  <c r="K130" s="1"/>
  <c r="K129"/>
  <c r="J129"/>
  <c r="M126" s="1"/>
  <c r="J128"/>
  <c r="K128" s="1"/>
  <c r="J127"/>
  <c r="K127" s="1"/>
  <c r="J126"/>
  <c r="K126" s="1"/>
  <c r="K125"/>
  <c r="J125"/>
  <c r="M122" s="1"/>
  <c r="J124"/>
  <c r="K124" s="1"/>
  <c r="J123"/>
  <c r="K123" s="1"/>
  <c r="J122"/>
  <c r="K122" s="1"/>
  <c r="K121"/>
  <c r="J121"/>
  <c r="M118" s="1"/>
  <c r="J120"/>
  <c r="K120" s="1"/>
  <c r="J119"/>
  <c r="K119" s="1"/>
  <c r="J118"/>
  <c r="K118" s="1"/>
  <c r="K117"/>
  <c r="J117"/>
  <c r="M114" s="1"/>
  <c r="J116"/>
  <c r="K116" s="1"/>
  <c r="J115"/>
  <c r="K115" s="1"/>
  <c r="J114"/>
  <c r="K114" s="1"/>
  <c r="K113"/>
  <c r="J113"/>
  <c r="M110" s="1"/>
  <c r="J112"/>
  <c r="K112" s="1"/>
  <c r="J111"/>
  <c r="K111" s="1"/>
  <c r="J110"/>
  <c r="K110" s="1"/>
  <c r="K109"/>
  <c r="J109"/>
  <c r="M106" s="1"/>
  <c r="J108"/>
  <c r="K108" s="1"/>
  <c r="J107"/>
  <c r="K107" s="1"/>
  <c r="J106"/>
  <c r="K106" s="1"/>
  <c r="K105"/>
  <c r="J105"/>
  <c r="M102" s="1"/>
  <c r="J104"/>
  <c r="K104" s="1"/>
  <c r="J103"/>
  <c r="K103" s="1"/>
  <c r="J102"/>
  <c r="K102" s="1"/>
  <c r="K101"/>
  <c r="J101"/>
  <c r="M98" s="1"/>
  <c r="J100"/>
  <c r="K100" s="1"/>
  <c r="J99"/>
  <c r="K99" s="1"/>
  <c r="J98"/>
  <c r="K98" s="1"/>
  <c r="K97"/>
  <c r="J97"/>
  <c r="M94" s="1"/>
  <c r="J96"/>
  <c r="K96" s="1"/>
  <c r="J95"/>
  <c r="K95" s="1"/>
  <c r="J94"/>
  <c r="K94" s="1"/>
  <c r="K93"/>
  <c r="J93"/>
  <c r="M90" s="1"/>
  <c r="J92"/>
  <c r="K92" s="1"/>
  <c r="J91"/>
  <c r="K91" s="1"/>
  <c r="J90"/>
  <c r="K90" s="1"/>
  <c r="K89"/>
  <c r="J89"/>
  <c r="M86" s="1"/>
  <c r="W86" s="1"/>
  <c r="J88"/>
  <c r="K88" s="1"/>
  <c r="J87"/>
  <c r="K87" s="1"/>
  <c r="J86"/>
  <c r="K86" s="1"/>
  <c r="K85"/>
  <c r="J85"/>
  <c r="J84"/>
  <c r="K84" s="1"/>
  <c r="J83"/>
  <c r="K83" s="1"/>
  <c r="M82"/>
  <c r="S82" s="1"/>
  <c r="J82"/>
  <c r="K82" s="1"/>
  <c r="K81"/>
  <c r="J81"/>
  <c r="M78" s="1"/>
  <c r="J80"/>
  <c r="K80" s="1"/>
  <c r="J79"/>
  <c r="K79" s="1"/>
  <c r="J78"/>
  <c r="K78" s="1"/>
  <c r="K77"/>
  <c r="J77"/>
  <c r="M74" s="1"/>
  <c r="J76"/>
  <c r="K76" s="1"/>
  <c r="J75"/>
  <c r="K75" s="1"/>
  <c r="J74"/>
  <c r="K74" s="1"/>
  <c r="K73"/>
  <c r="J73"/>
  <c r="M70" s="1"/>
  <c r="J72"/>
  <c r="K72" s="1"/>
  <c r="J71"/>
  <c r="K71" s="1"/>
  <c r="J70"/>
  <c r="K70" s="1"/>
  <c r="K69"/>
  <c r="J69"/>
  <c r="M66" s="1"/>
  <c r="J68"/>
  <c r="K68" s="1"/>
  <c r="J67"/>
  <c r="K67" s="1"/>
  <c r="J66"/>
  <c r="K66" s="1"/>
  <c r="K65"/>
  <c r="J65"/>
  <c r="M62" s="1"/>
  <c r="J64"/>
  <c r="K64" s="1"/>
  <c r="J63"/>
  <c r="K63" s="1"/>
  <c r="J62"/>
  <c r="K62" s="1"/>
  <c r="K61"/>
  <c r="J61"/>
  <c r="M58" s="1"/>
  <c r="J60"/>
  <c r="K60" s="1"/>
  <c r="J59"/>
  <c r="K59" s="1"/>
  <c r="J58"/>
  <c r="K58" s="1"/>
  <c r="K57"/>
  <c r="J57"/>
  <c r="M54" s="1"/>
  <c r="J56"/>
  <c r="K56" s="1"/>
  <c r="J55"/>
  <c r="K55" s="1"/>
  <c r="J54"/>
  <c r="K54" s="1"/>
  <c r="K53"/>
  <c r="J53"/>
  <c r="M50" s="1"/>
  <c r="J52"/>
  <c r="K52" s="1"/>
  <c r="J51"/>
  <c r="K51" s="1"/>
  <c r="J50"/>
  <c r="K50" s="1"/>
  <c r="K49"/>
  <c r="J49"/>
  <c r="M46" s="1"/>
  <c r="J48"/>
  <c r="K48" s="1"/>
  <c r="J47"/>
  <c r="K47" s="1"/>
  <c r="J46"/>
  <c r="K46" s="1"/>
  <c r="K45"/>
  <c r="J45"/>
  <c r="M42" s="1"/>
  <c r="J44"/>
  <c r="K44" s="1"/>
  <c r="J43"/>
  <c r="K43" s="1"/>
  <c r="J42"/>
  <c r="K42" s="1"/>
  <c r="K41"/>
  <c r="J41"/>
  <c r="M38" s="1"/>
  <c r="J40"/>
  <c r="K40" s="1"/>
  <c r="J39"/>
  <c r="K39" s="1"/>
  <c r="J38"/>
  <c r="K38" s="1"/>
  <c r="K37"/>
  <c r="J37"/>
  <c r="M34" s="1"/>
  <c r="J36"/>
  <c r="K36" s="1"/>
  <c r="J35"/>
  <c r="K35" s="1"/>
  <c r="J34"/>
  <c r="K34" s="1"/>
  <c r="K33"/>
  <c r="J33"/>
  <c r="M30" s="1"/>
  <c r="J32"/>
  <c r="K32" s="1"/>
  <c r="J31"/>
  <c r="K31" s="1"/>
  <c r="J30"/>
  <c r="K30" s="1"/>
  <c r="K29"/>
  <c r="J29"/>
  <c r="M26" s="1"/>
  <c r="J28"/>
  <c r="K28" s="1"/>
  <c r="J27"/>
  <c r="K27" s="1"/>
  <c r="J26"/>
  <c r="K26" s="1"/>
  <c r="K25"/>
  <c r="J25"/>
  <c r="M22" s="1"/>
  <c r="J24"/>
  <c r="K24" s="1"/>
  <c r="J23"/>
  <c r="K23" s="1"/>
  <c r="J22"/>
  <c r="K22" s="1"/>
  <c r="K21"/>
  <c r="J21"/>
  <c r="M18" s="1"/>
  <c r="J20"/>
  <c r="K20" s="1"/>
  <c r="J19"/>
  <c r="K19" s="1"/>
  <c r="J18"/>
  <c r="K18" s="1"/>
  <c r="K17"/>
  <c r="J17"/>
  <c r="M14" s="1"/>
  <c r="J16"/>
  <c r="K16" s="1"/>
  <c r="J15"/>
  <c r="K15" s="1"/>
  <c r="J14"/>
  <c r="K14" s="1"/>
  <c r="K13"/>
  <c r="J13"/>
  <c r="M10" s="1"/>
  <c r="J12"/>
  <c r="K12" s="1"/>
  <c r="J11"/>
  <c r="K11" s="1"/>
  <c r="J10"/>
  <c r="K10" s="1"/>
  <c r="K9"/>
  <c r="J9"/>
  <c r="M6" s="1"/>
  <c r="J8"/>
  <c r="K8" s="1"/>
  <c r="J7"/>
  <c r="K7" s="1"/>
  <c r="J6"/>
  <c r="K6" s="1"/>
  <c r="K5"/>
  <c r="J5"/>
  <c r="M2" s="1"/>
  <c r="K2049" i="12"/>
  <c r="J2049"/>
  <c r="J2048"/>
  <c r="K2048" s="1"/>
  <c r="J2047"/>
  <c r="K2047" s="1"/>
  <c r="M2046"/>
  <c r="J2046"/>
  <c r="K2045"/>
  <c r="J2045"/>
  <c r="J2044"/>
  <c r="K2044" s="1"/>
  <c r="J2043"/>
  <c r="K2043" s="1"/>
  <c r="O2042"/>
  <c r="M2042"/>
  <c r="J2042"/>
  <c r="K2041"/>
  <c r="J2041"/>
  <c r="M2038" s="1"/>
  <c r="J2040"/>
  <c r="K2040" s="1"/>
  <c r="J2039"/>
  <c r="K2039" s="1"/>
  <c r="J2038"/>
  <c r="K2037"/>
  <c r="J2037"/>
  <c r="J2036"/>
  <c r="K2036" s="1"/>
  <c r="J2035"/>
  <c r="K2035" s="1"/>
  <c r="O2034"/>
  <c r="M2034"/>
  <c r="J2034"/>
  <c r="K2033"/>
  <c r="J2033"/>
  <c r="J2032"/>
  <c r="K2032" s="1"/>
  <c r="J2031"/>
  <c r="K2031" s="1"/>
  <c r="M2030"/>
  <c r="J2030"/>
  <c r="K2029"/>
  <c r="J2029"/>
  <c r="J2028"/>
  <c r="K2028" s="1"/>
  <c r="J2027"/>
  <c r="K2027" s="1"/>
  <c r="O2026"/>
  <c r="M2026"/>
  <c r="J2026"/>
  <c r="K2025"/>
  <c r="J2025"/>
  <c r="J2024"/>
  <c r="K2024" s="1"/>
  <c r="J2023"/>
  <c r="K2023" s="1"/>
  <c r="M2022"/>
  <c r="J2022"/>
  <c r="K2021"/>
  <c r="J2021"/>
  <c r="J2020"/>
  <c r="K2020" s="1"/>
  <c r="J2019"/>
  <c r="K2019" s="1"/>
  <c r="O2018"/>
  <c r="M2018"/>
  <c r="J2018"/>
  <c r="K2017"/>
  <c r="J2017"/>
  <c r="J2016"/>
  <c r="K2016" s="1"/>
  <c r="J2015"/>
  <c r="K2015" s="1"/>
  <c r="M2014"/>
  <c r="J2014"/>
  <c r="K2013"/>
  <c r="J2013"/>
  <c r="J2012"/>
  <c r="K2012" s="1"/>
  <c r="J2011"/>
  <c r="K2011" s="1"/>
  <c r="O2010"/>
  <c r="M2010"/>
  <c r="J2010"/>
  <c r="K2009"/>
  <c r="J2009"/>
  <c r="J2008"/>
  <c r="K2008" s="1"/>
  <c r="J2007"/>
  <c r="K2007" s="1"/>
  <c r="M2006"/>
  <c r="J2006"/>
  <c r="K2005"/>
  <c r="J2005"/>
  <c r="J2004"/>
  <c r="K2004" s="1"/>
  <c r="J2003"/>
  <c r="K2003" s="1"/>
  <c r="O2002"/>
  <c r="M2002"/>
  <c r="J2002"/>
  <c r="K2001"/>
  <c r="J2001"/>
  <c r="J2000"/>
  <c r="K2000" s="1"/>
  <c r="J1999"/>
  <c r="K1999" s="1"/>
  <c r="M1998"/>
  <c r="J1998"/>
  <c r="K1997"/>
  <c r="J1997"/>
  <c r="J1996"/>
  <c r="K1996" s="1"/>
  <c r="J1995"/>
  <c r="K1995" s="1"/>
  <c r="O1994"/>
  <c r="M1994"/>
  <c r="J1994"/>
  <c r="K1993"/>
  <c r="J1993"/>
  <c r="J1992"/>
  <c r="K1992" s="1"/>
  <c r="J1991"/>
  <c r="K1991" s="1"/>
  <c r="M1990"/>
  <c r="J1990"/>
  <c r="K1989"/>
  <c r="J1989"/>
  <c r="J1988"/>
  <c r="K1988" s="1"/>
  <c r="J1987"/>
  <c r="K1987" s="1"/>
  <c r="O1986"/>
  <c r="M1986"/>
  <c r="J1986"/>
  <c r="K1985"/>
  <c r="J1985"/>
  <c r="J1984"/>
  <c r="K1984" s="1"/>
  <c r="J1983"/>
  <c r="K1983" s="1"/>
  <c r="M1982"/>
  <c r="J1982"/>
  <c r="K1981"/>
  <c r="J1981"/>
  <c r="J1980"/>
  <c r="K1980" s="1"/>
  <c r="J1979"/>
  <c r="K1979" s="1"/>
  <c r="O1978"/>
  <c r="M1978"/>
  <c r="J1978"/>
  <c r="K1977"/>
  <c r="J1977"/>
  <c r="J1976"/>
  <c r="K1976" s="1"/>
  <c r="J1975"/>
  <c r="K1975" s="1"/>
  <c r="M1974"/>
  <c r="J1974"/>
  <c r="K1973"/>
  <c r="J1973"/>
  <c r="J1972"/>
  <c r="K1972" s="1"/>
  <c r="J1971"/>
  <c r="K1971" s="1"/>
  <c r="O1970"/>
  <c r="M1970"/>
  <c r="J1970"/>
  <c r="K1969"/>
  <c r="J1969"/>
  <c r="J1968"/>
  <c r="K1968" s="1"/>
  <c r="J1967"/>
  <c r="K1967" s="1"/>
  <c r="M1966"/>
  <c r="J1966"/>
  <c r="K1965"/>
  <c r="J1965"/>
  <c r="J1964"/>
  <c r="K1964" s="1"/>
  <c r="J1963"/>
  <c r="K1963" s="1"/>
  <c r="O1962"/>
  <c r="M1962"/>
  <c r="J1962"/>
  <c r="K1961"/>
  <c r="J1961"/>
  <c r="J1960"/>
  <c r="K1960" s="1"/>
  <c r="J1959"/>
  <c r="K1959" s="1"/>
  <c r="M1958"/>
  <c r="J1958"/>
  <c r="K1957"/>
  <c r="J1957"/>
  <c r="J1956"/>
  <c r="K1956" s="1"/>
  <c r="J1955"/>
  <c r="K1955" s="1"/>
  <c r="O1954"/>
  <c r="M1954"/>
  <c r="J1954"/>
  <c r="K1953"/>
  <c r="J1953"/>
  <c r="J1952"/>
  <c r="K1952" s="1"/>
  <c r="J1951"/>
  <c r="K1951" s="1"/>
  <c r="M1950"/>
  <c r="J1950"/>
  <c r="K1949"/>
  <c r="J1949"/>
  <c r="J1948"/>
  <c r="K1948" s="1"/>
  <c r="J1947"/>
  <c r="K1947" s="1"/>
  <c r="O1946"/>
  <c r="M1946"/>
  <c r="J1946"/>
  <c r="K1945"/>
  <c r="J1945"/>
  <c r="J1944"/>
  <c r="K1944" s="1"/>
  <c r="J1943"/>
  <c r="K1943" s="1"/>
  <c r="M1942"/>
  <c r="J1942"/>
  <c r="K1941"/>
  <c r="J1941"/>
  <c r="J1940"/>
  <c r="K1940" s="1"/>
  <c r="J1939"/>
  <c r="K1939" s="1"/>
  <c r="O1938"/>
  <c r="M1938"/>
  <c r="J1938"/>
  <c r="K1937"/>
  <c r="J1937"/>
  <c r="J1936"/>
  <c r="K1936" s="1"/>
  <c r="J1935"/>
  <c r="K1935" s="1"/>
  <c r="M1934"/>
  <c r="J1934"/>
  <c r="K1933"/>
  <c r="J1933"/>
  <c r="J1932"/>
  <c r="K1932" s="1"/>
  <c r="J1931"/>
  <c r="K1931" s="1"/>
  <c r="O1930"/>
  <c r="M1930"/>
  <c r="J1930"/>
  <c r="K1929"/>
  <c r="J1929"/>
  <c r="J1928"/>
  <c r="K1928" s="1"/>
  <c r="J1927"/>
  <c r="K1927" s="1"/>
  <c r="M1926"/>
  <c r="J1926"/>
  <c r="K1925"/>
  <c r="J1925"/>
  <c r="J1924"/>
  <c r="K1924" s="1"/>
  <c r="J1923"/>
  <c r="K1923" s="1"/>
  <c r="O1922"/>
  <c r="M1922"/>
  <c r="J1922"/>
  <c r="K1921"/>
  <c r="J1921"/>
  <c r="J1920"/>
  <c r="K1920" s="1"/>
  <c r="J1919"/>
  <c r="K1919" s="1"/>
  <c r="M1918"/>
  <c r="J1918"/>
  <c r="K1917"/>
  <c r="J1917"/>
  <c r="J1916"/>
  <c r="K1916" s="1"/>
  <c r="J1915"/>
  <c r="K1915" s="1"/>
  <c r="O1914"/>
  <c r="M1914"/>
  <c r="J1914"/>
  <c r="K1913"/>
  <c r="J1913"/>
  <c r="J1912"/>
  <c r="K1912" s="1"/>
  <c r="J1911"/>
  <c r="K1911" s="1"/>
  <c r="M1910"/>
  <c r="J1910"/>
  <c r="K1909"/>
  <c r="J1909"/>
  <c r="J1908"/>
  <c r="K1908" s="1"/>
  <c r="J1907"/>
  <c r="K1907" s="1"/>
  <c r="O1906"/>
  <c r="M1906"/>
  <c r="J1906"/>
  <c r="K1905"/>
  <c r="J1905"/>
  <c r="J1904"/>
  <c r="K1904" s="1"/>
  <c r="J1903"/>
  <c r="K1903" s="1"/>
  <c r="M1902"/>
  <c r="J1902"/>
  <c r="K1901"/>
  <c r="J1901"/>
  <c r="J1900"/>
  <c r="K1900" s="1"/>
  <c r="J1899"/>
  <c r="K1899" s="1"/>
  <c r="O1898"/>
  <c r="M1898"/>
  <c r="J1898"/>
  <c r="K1897"/>
  <c r="J1897"/>
  <c r="M1894" s="1"/>
  <c r="J1896"/>
  <c r="K1896" s="1"/>
  <c r="J1895"/>
  <c r="K1895" s="1"/>
  <c r="J1894"/>
  <c r="K1893"/>
  <c r="J1893"/>
  <c r="J1892"/>
  <c r="K1892" s="1"/>
  <c r="J1891"/>
  <c r="K1891" s="1"/>
  <c r="O1890"/>
  <c r="M1890"/>
  <c r="J1890"/>
  <c r="K1889"/>
  <c r="J1889"/>
  <c r="J1888"/>
  <c r="K1888" s="1"/>
  <c r="J1887"/>
  <c r="K1887" s="1"/>
  <c r="M1886"/>
  <c r="J1886"/>
  <c r="K1885"/>
  <c r="J1885"/>
  <c r="J1884"/>
  <c r="K1884" s="1"/>
  <c r="J1883"/>
  <c r="K1883" s="1"/>
  <c r="O1882"/>
  <c r="M1882"/>
  <c r="J1882"/>
  <c r="K1881"/>
  <c r="J1881"/>
  <c r="J1880"/>
  <c r="K1880" s="1"/>
  <c r="J1879"/>
  <c r="K1879" s="1"/>
  <c r="M1878"/>
  <c r="J1878"/>
  <c r="K1877"/>
  <c r="J1877"/>
  <c r="J1876"/>
  <c r="K1876" s="1"/>
  <c r="J1875"/>
  <c r="K1875" s="1"/>
  <c r="O1874"/>
  <c r="M1874"/>
  <c r="J1874"/>
  <c r="K1873"/>
  <c r="J1873"/>
  <c r="J1872"/>
  <c r="K1872" s="1"/>
  <c r="J1871"/>
  <c r="K1871" s="1"/>
  <c r="M1870"/>
  <c r="J1870"/>
  <c r="K1869"/>
  <c r="J1869"/>
  <c r="J1868"/>
  <c r="K1868" s="1"/>
  <c r="J1867"/>
  <c r="K1867" s="1"/>
  <c r="O1866"/>
  <c r="M1866"/>
  <c r="J1866"/>
  <c r="K1865"/>
  <c r="J1865"/>
  <c r="J1864"/>
  <c r="K1864" s="1"/>
  <c r="J1863"/>
  <c r="K1863" s="1"/>
  <c r="M1862"/>
  <c r="J1862"/>
  <c r="K1861"/>
  <c r="J1861"/>
  <c r="J1860"/>
  <c r="K1860" s="1"/>
  <c r="J1859"/>
  <c r="K1859" s="1"/>
  <c r="O1858"/>
  <c r="M1858"/>
  <c r="J1858"/>
  <c r="K1857"/>
  <c r="J1857"/>
  <c r="J1856"/>
  <c r="K1856" s="1"/>
  <c r="J1855"/>
  <c r="K1855" s="1"/>
  <c r="M1854"/>
  <c r="J1854"/>
  <c r="K1853"/>
  <c r="J1853"/>
  <c r="J1852"/>
  <c r="K1852" s="1"/>
  <c r="J1851"/>
  <c r="K1851" s="1"/>
  <c r="O1850"/>
  <c r="M1850"/>
  <c r="J1850"/>
  <c r="K1849"/>
  <c r="J1849"/>
  <c r="J1848"/>
  <c r="K1848" s="1"/>
  <c r="J1847"/>
  <c r="K1847" s="1"/>
  <c r="M1846"/>
  <c r="J1846"/>
  <c r="K1845"/>
  <c r="J1845"/>
  <c r="J1844"/>
  <c r="K1844" s="1"/>
  <c r="J1843"/>
  <c r="K1843" s="1"/>
  <c r="O1842"/>
  <c r="M1842"/>
  <c r="J1842"/>
  <c r="K1841"/>
  <c r="J1841"/>
  <c r="J1840"/>
  <c r="K1840" s="1"/>
  <c r="J1839"/>
  <c r="K1839" s="1"/>
  <c r="M1838"/>
  <c r="J1838"/>
  <c r="K1837"/>
  <c r="J1837"/>
  <c r="J1836"/>
  <c r="K1836" s="1"/>
  <c r="J1835"/>
  <c r="K1835" s="1"/>
  <c r="O1834"/>
  <c r="M1834"/>
  <c r="J1834"/>
  <c r="K1833"/>
  <c r="J1833"/>
  <c r="M1830" s="1"/>
  <c r="J1832"/>
  <c r="K1832" s="1"/>
  <c r="J1831"/>
  <c r="K1831" s="1"/>
  <c r="J1830"/>
  <c r="K1829"/>
  <c r="J1829"/>
  <c r="J1828"/>
  <c r="K1828" s="1"/>
  <c r="J1827"/>
  <c r="K1827" s="1"/>
  <c r="O1826"/>
  <c r="M1826"/>
  <c r="J1826"/>
  <c r="K1825"/>
  <c r="J1825"/>
  <c r="J1824"/>
  <c r="K1824" s="1"/>
  <c r="J1823"/>
  <c r="K1823" s="1"/>
  <c r="M1822"/>
  <c r="J1822"/>
  <c r="K1821"/>
  <c r="J1821"/>
  <c r="J1820"/>
  <c r="K1820" s="1"/>
  <c r="J1819"/>
  <c r="K1819" s="1"/>
  <c r="O1818"/>
  <c r="M1818"/>
  <c r="J1818"/>
  <c r="K1817"/>
  <c r="J1817"/>
  <c r="J1816"/>
  <c r="K1816" s="1"/>
  <c r="J1815"/>
  <c r="K1815" s="1"/>
  <c r="M1814"/>
  <c r="J1814"/>
  <c r="K1813"/>
  <c r="J1813"/>
  <c r="J1812"/>
  <c r="K1812" s="1"/>
  <c r="J1811"/>
  <c r="K1811" s="1"/>
  <c r="O1810"/>
  <c r="M1810"/>
  <c r="J1810"/>
  <c r="K1809"/>
  <c r="J1809"/>
  <c r="J1808"/>
  <c r="K1808" s="1"/>
  <c r="J1807"/>
  <c r="K1807" s="1"/>
  <c r="M1806"/>
  <c r="J1806"/>
  <c r="K1805"/>
  <c r="J1805"/>
  <c r="J1804"/>
  <c r="K1804" s="1"/>
  <c r="J1803"/>
  <c r="K1803" s="1"/>
  <c r="O1802"/>
  <c r="M1802"/>
  <c r="J1802"/>
  <c r="K1801"/>
  <c r="J1801"/>
  <c r="J1800"/>
  <c r="K1800" s="1"/>
  <c r="J1799"/>
  <c r="K1799" s="1"/>
  <c r="M1798"/>
  <c r="J1798"/>
  <c r="K1797"/>
  <c r="J1797"/>
  <c r="J1796"/>
  <c r="K1796" s="1"/>
  <c r="J1795"/>
  <c r="K1795" s="1"/>
  <c r="O1794"/>
  <c r="M1794"/>
  <c r="J1794"/>
  <c r="K1793"/>
  <c r="J1793"/>
  <c r="J1792"/>
  <c r="K1792" s="1"/>
  <c r="J1791"/>
  <c r="K1791" s="1"/>
  <c r="M1790"/>
  <c r="J1790"/>
  <c r="K1789"/>
  <c r="J1789"/>
  <c r="J1788"/>
  <c r="K1788" s="1"/>
  <c r="J1787"/>
  <c r="K1787" s="1"/>
  <c r="O1786"/>
  <c r="M1786"/>
  <c r="J1786"/>
  <c r="K1785"/>
  <c r="J1785"/>
  <c r="J1784"/>
  <c r="K1784" s="1"/>
  <c r="J1783"/>
  <c r="K1783" s="1"/>
  <c r="M1782"/>
  <c r="J1782"/>
  <c r="K1781"/>
  <c r="J1781"/>
  <c r="J1780"/>
  <c r="K1780" s="1"/>
  <c r="J1779"/>
  <c r="K1779" s="1"/>
  <c r="O1778"/>
  <c r="M1778"/>
  <c r="J1778"/>
  <c r="K1777"/>
  <c r="J1777"/>
  <c r="J1776"/>
  <c r="K1776" s="1"/>
  <c r="J1775"/>
  <c r="K1775" s="1"/>
  <c r="M1774"/>
  <c r="J1774"/>
  <c r="K1773"/>
  <c r="J1773"/>
  <c r="J1772"/>
  <c r="K1772" s="1"/>
  <c r="J1771"/>
  <c r="K1771" s="1"/>
  <c r="O1770"/>
  <c r="M1770"/>
  <c r="J1770"/>
  <c r="K1769"/>
  <c r="J1769"/>
  <c r="M1766" s="1"/>
  <c r="J1768"/>
  <c r="K1768" s="1"/>
  <c r="J1767"/>
  <c r="K1767" s="1"/>
  <c r="J1766"/>
  <c r="K1765"/>
  <c r="J1765"/>
  <c r="J1764"/>
  <c r="K1764" s="1"/>
  <c r="J1763"/>
  <c r="K1763" s="1"/>
  <c r="O1762"/>
  <c r="M1762"/>
  <c r="J1762"/>
  <c r="K1761"/>
  <c r="J1761"/>
  <c r="M1758" s="1"/>
  <c r="J1760"/>
  <c r="K1760" s="1"/>
  <c r="J1759"/>
  <c r="K1759" s="1"/>
  <c r="J1758"/>
  <c r="K1757"/>
  <c r="J1757"/>
  <c r="J1756"/>
  <c r="K1756" s="1"/>
  <c r="J1755"/>
  <c r="K1755" s="1"/>
  <c r="O1754"/>
  <c r="M1754"/>
  <c r="J1754"/>
  <c r="K1753"/>
  <c r="J1753"/>
  <c r="M1750" s="1"/>
  <c r="J1752"/>
  <c r="K1752" s="1"/>
  <c r="J1751"/>
  <c r="K1751" s="1"/>
  <c r="J1750"/>
  <c r="K1749"/>
  <c r="J1749"/>
  <c r="J1748"/>
  <c r="K1748" s="1"/>
  <c r="J1747"/>
  <c r="K1747" s="1"/>
  <c r="O1746"/>
  <c r="M1746"/>
  <c r="J1746"/>
  <c r="K1745"/>
  <c r="J1745"/>
  <c r="M1742" s="1"/>
  <c r="J1744"/>
  <c r="K1744" s="1"/>
  <c r="J1743"/>
  <c r="K1743" s="1"/>
  <c r="J1742"/>
  <c r="K1741"/>
  <c r="J1741"/>
  <c r="J1740"/>
  <c r="K1740" s="1"/>
  <c r="J1739"/>
  <c r="K1739" s="1"/>
  <c r="O1738"/>
  <c r="M1738"/>
  <c r="J1738"/>
  <c r="K1737"/>
  <c r="J1737"/>
  <c r="M1734" s="1"/>
  <c r="J1736"/>
  <c r="K1736" s="1"/>
  <c r="J1735"/>
  <c r="K1735" s="1"/>
  <c r="J1734"/>
  <c r="K1733"/>
  <c r="J1733"/>
  <c r="J1732"/>
  <c r="K1732" s="1"/>
  <c r="J1731"/>
  <c r="K1731" s="1"/>
  <c r="O1730"/>
  <c r="M1730"/>
  <c r="J1730"/>
  <c r="K1729"/>
  <c r="J1729"/>
  <c r="M1726" s="1"/>
  <c r="J1728"/>
  <c r="K1728" s="1"/>
  <c r="J1727"/>
  <c r="K1727" s="1"/>
  <c r="J1726"/>
  <c r="K1725"/>
  <c r="J1725"/>
  <c r="J1724"/>
  <c r="K1724" s="1"/>
  <c r="J1723"/>
  <c r="K1723" s="1"/>
  <c r="O1722"/>
  <c r="M1722"/>
  <c r="J1722"/>
  <c r="K1721"/>
  <c r="O1714" s="1"/>
  <c r="J1721"/>
  <c r="J1720"/>
  <c r="K1720" s="1"/>
  <c r="J1719"/>
  <c r="K1719" s="1"/>
  <c r="M1718"/>
  <c r="J1718"/>
  <c r="K1717"/>
  <c r="J1717"/>
  <c r="J1716"/>
  <c r="K1716" s="1"/>
  <c r="J1715"/>
  <c r="K1715" s="1"/>
  <c r="M1714"/>
  <c r="J1714"/>
  <c r="K1713"/>
  <c r="J1713"/>
  <c r="M1710" s="1"/>
  <c r="J1712"/>
  <c r="K1712" s="1"/>
  <c r="J1711"/>
  <c r="K1711" s="1"/>
  <c r="J1710"/>
  <c r="K1709"/>
  <c r="J1709"/>
  <c r="J1708"/>
  <c r="K1708" s="1"/>
  <c r="J1707"/>
  <c r="K1707" s="1"/>
  <c r="O1706"/>
  <c r="M1706"/>
  <c r="J1706"/>
  <c r="K1705"/>
  <c r="O1698" s="1"/>
  <c r="J1705"/>
  <c r="J1704"/>
  <c r="K1704" s="1"/>
  <c r="J1703"/>
  <c r="K1703" s="1"/>
  <c r="M1702"/>
  <c r="J1702"/>
  <c r="K1701"/>
  <c r="J1701"/>
  <c r="J1700"/>
  <c r="K1700" s="1"/>
  <c r="J1699"/>
  <c r="K1699" s="1"/>
  <c r="M1698"/>
  <c r="J1698"/>
  <c r="K1697"/>
  <c r="J1697"/>
  <c r="M1694" s="1"/>
  <c r="J1696"/>
  <c r="K1696" s="1"/>
  <c r="J1695"/>
  <c r="K1695" s="1"/>
  <c r="J1694"/>
  <c r="K1693"/>
  <c r="J1693"/>
  <c r="J1692"/>
  <c r="K1692" s="1"/>
  <c r="J1691"/>
  <c r="K1691" s="1"/>
  <c r="O1690"/>
  <c r="M1690"/>
  <c r="J1690"/>
  <c r="K1689"/>
  <c r="O1682" s="1"/>
  <c r="J1689"/>
  <c r="J1688"/>
  <c r="K1688" s="1"/>
  <c r="J1687"/>
  <c r="K1687" s="1"/>
  <c r="M1686"/>
  <c r="J1686"/>
  <c r="K1685"/>
  <c r="J1685"/>
  <c r="J1684"/>
  <c r="K1684" s="1"/>
  <c r="J1683"/>
  <c r="K1683" s="1"/>
  <c r="M1682"/>
  <c r="J1682"/>
  <c r="K1681"/>
  <c r="J1681"/>
  <c r="M1678" s="1"/>
  <c r="J1680"/>
  <c r="K1680" s="1"/>
  <c r="J1679"/>
  <c r="K1679" s="1"/>
  <c r="J1678"/>
  <c r="K1677"/>
  <c r="J1677"/>
  <c r="J1676"/>
  <c r="K1676" s="1"/>
  <c r="J1675"/>
  <c r="K1675" s="1"/>
  <c r="O1674"/>
  <c r="M1674"/>
  <c r="J1674"/>
  <c r="K1673"/>
  <c r="O1666" s="1"/>
  <c r="J1673"/>
  <c r="J1672"/>
  <c r="K1672" s="1"/>
  <c r="J1671"/>
  <c r="K1671" s="1"/>
  <c r="M1670"/>
  <c r="J1670"/>
  <c r="K1669"/>
  <c r="J1669"/>
  <c r="J1668"/>
  <c r="K1668" s="1"/>
  <c r="J1667"/>
  <c r="K1667" s="1"/>
  <c r="M1666"/>
  <c r="J1666"/>
  <c r="K1665"/>
  <c r="J1665"/>
  <c r="M1662" s="1"/>
  <c r="J1664"/>
  <c r="K1664" s="1"/>
  <c r="J1663"/>
  <c r="K1663" s="1"/>
  <c r="J1662"/>
  <c r="K1661"/>
  <c r="J1661"/>
  <c r="J1660"/>
  <c r="K1660" s="1"/>
  <c r="J1659"/>
  <c r="K1659" s="1"/>
  <c r="O1658"/>
  <c r="M1658"/>
  <c r="J1658"/>
  <c r="K1657"/>
  <c r="O1650" s="1"/>
  <c r="J1657"/>
  <c r="J1656"/>
  <c r="K1656" s="1"/>
  <c r="J1655"/>
  <c r="K1655" s="1"/>
  <c r="M1654"/>
  <c r="J1654"/>
  <c r="K1653"/>
  <c r="J1653"/>
  <c r="J1652"/>
  <c r="K1652" s="1"/>
  <c r="J1651"/>
  <c r="K1651" s="1"/>
  <c r="M1650"/>
  <c r="J1650"/>
  <c r="K1649"/>
  <c r="J1649"/>
  <c r="M1646" s="1"/>
  <c r="J1648"/>
  <c r="K1648" s="1"/>
  <c r="J1647"/>
  <c r="K1647" s="1"/>
  <c r="J1646"/>
  <c r="K1645"/>
  <c r="J1645"/>
  <c r="J1644"/>
  <c r="K1644" s="1"/>
  <c r="J1643"/>
  <c r="K1643" s="1"/>
  <c r="O1642"/>
  <c r="M1642"/>
  <c r="J1642"/>
  <c r="K1641"/>
  <c r="O1634" s="1"/>
  <c r="J1641"/>
  <c r="J1640"/>
  <c r="K1640" s="1"/>
  <c r="J1639"/>
  <c r="K1639" s="1"/>
  <c r="M1638"/>
  <c r="J1638"/>
  <c r="K1637"/>
  <c r="J1637"/>
  <c r="J1636"/>
  <c r="K1636" s="1"/>
  <c r="J1635"/>
  <c r="K1635" s="1"/>
  <c r="M1634"/>
  <c r="J1634"/>
  <c r="K1633"/>
  <c r="J1633"/>
  <c r="M1630" s="1"/>
  <c r="J1632"/>
  <c r="K1632" s="1"/>
  <c r="J1631"/>
  <c r="K1631" s="1"/>
  <c r="J1630"/>
  <c r="K1629"/>
  <c r="J1629"/>
  <c r="J1628"/>
  <c r="K1628" s="1"/>
  <c r="J1627"/>
  <c r="K1627" s="1"/>
  <c r="O1626"/>
  <c r="M1626"/>
  <c r="J1626"/>
  <c r="K1625"/>
  <c r="O1618" s="1"/>
  <c r="J1625"/>
  <c r="J1624"/>
  <c r="K1624" s="1"/>
  <c r="J1623"/>
  <c r="K1623" s="1"/>
  <c r="M1622"/>
  <c r="J1622"/>
  <c r="K1621"/>
  <c r="J1621"/>
  <c r="J1620"/>
  <c r="K1620" s="1"/>
  <c r="J1619"/>
  <c r="K1619" s="1"/>
  <c r="M1618"/>
  <c r="J1618"/>
  <c r="K1617"/>
  <c r="J1617"/>
  <c r="M1614" s="1"/>
  <c r="J1616"/>
  <c r="K1616" s="1"/>
  <c r="J1615"/>
  <c r="K1615" s="1"/>
  <c r="J1614"/>
  <c r="K1613"/>
  <c r="J1613"/>
  <c r="J1612"/>
  <c r="K1612" s="1"/>
  <c r="J1611"/>
  <c r="K1611" s="1"/>
  <c r="O1610"/>
  <c r="M1610"/>
  <c r="J1610"/>
  <c r="K1609"/>
  <c r="O1602" s="1"/>
  <c r="J1609"/>
  <c r="J1608"/>
  <c r="K1608" s="1"/>
  <c r="J1607"/>
  <c r="K1607" s="1"/>
  <c r="M1606"/>
  <c r="J1606"/>
  <c r="K1605"/>
  <c r="J1605"/>
  <c r="J1604"/>
  <c r="K1604" s="1"/>
  <c r="J1603"/>
  <c r="K1603" s="1"/>
  <c r="M1602"/>
  <c r="J1602"/>
  <c r="K1601"/>
  <c r="J1601"/>
  <c r="M1598" s="1"/>
  <c r="J1600"/>
  <c r="K1600" s="1"/>
  <c r="J1599"/>
  <c r="K1599" s="1"/>
  <c r="J1598"/>
  <c r="K1597"/>
  <c r="J1597"/>
  <c r="J1596"/>
  <c r="K1596" s="1"/>
  <c r="J1595"/>
  <c r="K1595" s="1"/>
  <c r="O1594"/>
  <c r="M1594"/>
  <c r="J1594"/>
  <c r="K1593"/>
  <c r="J1593"/>
  <c r="J1592"/>
  <c r="K1592" s="1"/>
  <c r="J1591"/>
  <c r="K1591" s="1"/>
  <c r="M1590"/>
  <c r="J1590"/>
  <c r="K1589"/>
  <c r="J1589"/>
  <c r="J1588"/>
  <c r="K1588" s="1"/>
  <c r="J1587"/>
  <c r="K1587" s="1"/>
  <c r="O1586"/>
  <c r="M1586"/>
  <c r="J1586"/>
  <c r="K1585"/>
  <c r="J1585"/>
  <c r="M1582" s="1"/>
  <c r="J1584"/>
  <c r="K1584" s="1"/>
  <c r="J1583"/>
  <c r="K1583" s="1"/>
  <c r="J1582"/>
  <c r="K1581"/>
  <c r="J1581"/>
  <c r="J1580"/>
  <c r="K1580" s="1"/>
  <c r="J1579"/>
  <c r="K1579" s="1"/>
  <c r="O1578"/>
  <c r="M1578"/>
  <c r="J1578"/>
  <c r="K1577"/>
  <c r="J1577"/>
  <c r="J1576"/>
  <c r="K1576" s="1"/>
  <c r="J1575"/>
  <c r="K1575" s="1"/>
  <c r="M1574"/>
  <c r="J1574"/>
  <c r="K1573"/>
  <c r="J1573"/>
  <c r="J1572"/>
  <c r="K1572" s="1"/>
  <c r="J1571"/>
  <c r="K1571" s="1"/>
  <c r="O1570"/>
  <c r="M1570"/>
  <c r="J1570"/>
  <c r="K1569"/>
  <c r="J1569"/>
  <c r="M1566" s="1"/>
  <c r="J1568"/>
  <c r="K1568" s="1"/>
  <c r="J1567"/>
  <c r="K1567" s="1"/>
  <c r="J1566"/>
  <c r="K1565"/>
  <c r="J1565"/>
  <c r="K1564"/>
  <c r="J1564"/>
  <c r="K1563"/>
  <c r="J1563"/>
  <c r="O1562"/>
  <c r="M1562"/>
  <c r="J1562"/>
  <c r="K1561"/>
  <c r="J1561"/>
  <c r="M1558" s="1"/>
  <c r="J1560"/>
  <c r="K1560" s="1"/>
  <c r="J1559"/>
  <c r="K1559" s="1"/>
  <c r="J1558"/>
  <c r="K1557"/>
  <c r="J1557"/>
  <c r="K1556"/>
  <c r="J1556"/>
  <c r="K1555"/>
  <c r="J1555"/>
  <c r="O1554"/>
  <c r="M1554"/>
  <c r="J1554"/>
  <c r="K1553"/>
  <c r="J1553"/>
  <c r="M1550" s="1"/>
  <c r="J1552"/>
  <c r="K1552" s="1"/>
  <c r="J1551"/>
  <c r="K1551" s="1"/>
  <c r="J1550"/>
  <c r="K1549"/>
  <c r="J1549"/>
  <c r="K1548"/>
  <c r="J1548"/>
  <c r="K1547"/>
  <c r="J1547"/>
  <c r="O1546"/>
  <c r="M1546"/>
  <c r="J1546"/>
  <c r="K1545"/>
  <c r="J1545"/>
  <c r="M1542" s="1"/>
  <c r="J1544"/>
  <c r="K1544" s="1"/>
  <c r="J1543"/>
  <c r="K1543" s="1"/>
  <c r="J1542"/>
  <c r="K1541"/>
  <c r="J1541"/>
  <c r="K1540"/>
  <c r="J1540"/>
  <c r="K1539"/>
  <c r="J1539"/>
  <c r="O1538"/>
  <c r="M1538"/>
  <c r="J1538"/>
  <c r="K1537"/>
  <c r="J1537"/>
  <c r="M1534" s="1"/>
  <c r="J1536"/>
  <c r="K1536" s="1"/>
  <c r="J1535"/>
  <c r="K1535" s="1"/>
  <c r="J1534"/>
  <c r="K1533"/>
  <c r="J1533"/>
  <c r="K1532"/>
  <c r="J1532"/>
  <c r="K1531"/>
  <c r="J1531"/>
  <c r="O1530"/>
  <c r="M1530"/>
  <c r="J1530"/>
  <c r="K1529"/>
  <c r="J1529"/>
  <c r="M1526" s="1"/>
  <c r="J1528"/>
  <c r="K1528" s="1"/>
  <c r="J1527"/>
  <c r="K1527" s="1"/>
  <c r="J1526"/>
  <c r="K1525"/>
  <c r="J1525"/>
  <c r="K1524"/>
  <c r="J1524"/>
  <c r="K1523"/>
  <c r="J1523"/>
  <c r="O1522"/>
  <c r="M1522"/>
  <c r="J1522"/>
  <c r="K1521"/>
  <c r="J1521"/>
  <c r="M1518" s="1"/>
  <c r="J1520"/>
  <c r="K1520" s="1"/>
  <c r="J1519"/>
  <c r="K1519" s="1"/>
  <c r="J1518"/>
  <c r="K1517"/>
  <c r="J1517"/>
  <c r="K1516"/>
  <c r="J1516"/>
  <c r="K1515"/>
  <c r="J1515"/>
  <c r="O1514"/>
  <c r="M1514"/>
  <c r="J1514"/>
  <c r="K1513"/>
  <c r="J1513"/>
  <c r="M1510" s="1"/>
  <c r="J1512"/>
  <c r="K1512" s="1"/>
  <c r="J1511"/>
  <c r="K1511" s="1"/>
  <c r="J1510"/>
  <c r="K1509"/>
  <c r="J1509"/>
  <c r="K1508"/>
  <c r="J1508"/>
  <c r="K1507"/>
  <c r="J1507"/>
  <c r="O1506"/>
  <c r="M1506"/>
  <c r="J1506"/>
  <c r="K1505"/>
  <c r="J1505"/>
  <c r="M1502" s="1"/>
  <c r="J1504"/>
  <c r="K1504" s="1"/>
  <c r="J1503"/>
  <c r="K1503" s="1"/>
  <c r="J1502"/>
  <c r="K1501"/>
  <c r="J1501"/>
  <c r="K1500"/>
  <c r="J1500"/>
  <c r="K1499"/>
  <c r="J1499"/>
  <c r="O1498"/>
  <c r="M1498"/>
  <c r="J1498"/>
  <c r="K1497"/>
  <c r="J1497"/>
  <c r="M1494" s="1"/>
  <c r="J1496"/>
  <c r="K1496" s="1"/>
  <c r="J1495"/>
  <c r="K1495" s="1"/>
  <c r="J1494"/>
  <c r="K1493"/>
  <c r="J1493"/>
  <c r="K1492"/>
  <c r="J1492"/>
  <c r="K1491"/>
  <c r="J1491"/>
  <c r="O1490"/>
  <c r="M1490"/>
  <c r="J1490"/>
  <c r="K1489"/>
  <c r="J1489"/>
  <c r="M1486" s="1"/>
  <c r="J1488"/>
  <c r="K1488" s="1"/>
  <c r="J1487"/>
  <c r="K1487" s="1"/>
  <c r="J1486"/>
  <c r="K1485"/>
  <c r="J1485"/>
  <c r="K1484"/>
  <c r="J1484"/>
  <c r="K1483"/>
  <c r="J1483"/>
  <c r="O1482"/>
  <c r="M1482"/>
  <c r="J1482"/>
  <c r="K1481"/>
  <c r="J1481"/>
  <c r="M1478" s="1"/>
  <c r="J1480"/>
  <c r="K1480" s="1"/>
  <c r="J1479"/>
  <c r="K1479" s="1"/>
  <c r="J1478"/>
  <c r="K1477"/>
  <c r="J1477"/>
  <c r="K1476"/>
  <c r="J1476"/>
  <c r="K1475"/>
  <c r="J1475"/>
  <c r="O1474"/>
  <c r="M1474"/>
  <c r="J1474"/>
  <c r="K1473"/>
  <c r="J1473"/>
  <c r="M1470" s="1"/>
  <c r="J1472"/>
  <c r="K1472" s="1"/>
  <c r="J1471"/>
  <c r="K1471" s="1"/>
  <c r="J1470"/>
  <c r="K1469"/>
  <c r="J1469"/>
  <c r="K1468"/>
  <c r="J1468"/>
  <c r="K1467"/>
  <c r="J1467"/>
  <c r="O1466"/>
  <c r="M1466"/>
  <c r="J1466"/>
  <c r="K1465"/>
  <c r="J1465"/>
  <c r="M1462" s="1"/>
  <c r="J1464"/>
  <c r="K1464" s="1"/>
  <c r="J1463"/>
  <c r="K1463" s="1"/>
  <c r="J1462"/>
  <c r="K1461"/>
  <c r="J1461"/>
  <c r="K1460"/>
  <c r="J1460"/>
  <c r="K1459"/>
  <c r="J1459"/>
  <c r="O1458"/>
  <c r="M1458"/>
  <c r="J1458"/>
  <c r="K1457"/>
  <c r="J1457"/>
  <c r="M1454" s="1"/>
  <c r="J1456"/>
  <c r="K1456" s="1"/>
  <c r="J1455"/>
  <c r="K1455" s="1"/>
  <c r="J1454"/>
  <c r="K1453"/>
  <c r="J1453"/>
  <c r="K1452"/>
  <c r="J1452"/>
  <c r="K1451"/>
  <c r="J1451"/>
  <c r="O1450"/>
  <c r="M1450"/>
  <c r="J1450"/>
  <c r="K1449"/>
  <c r="J1449"/>
  <c r="M1446" s="1"/>
  <c r="J1448"/>
  <c r="K1448" s="1"/>
  <c r="J1447"/>
  <c r="K1447" s="1"/>
  <c r="J1446"/>
  <c r="K1445"/>
  <c r="J1445"/>
  <c r="K1444"/>
  <c r="J1444"/>
  <c r="K1443"/>
  <c r="J1443"/>
  <c r="O1442"/>
  <c r="M1442"/>
  <c r="J1442"/>
  <c r="K1441"/>
  <c r="J1441"/>
  <c r="M1438" s="1"/>
  <c r="J1440"/>
  <c r="K1440" s="1"/>
  <c r="J1439"/>
  <c r="K1439" s="1"/>
  <c r="J1438"/>
  <c r="K1437"/>
  <c r="J1437"/>
  <c r="K1436"/>
  <c r="J1436"/>
  <c r="K1435"/>
  <c r="J1435"/>
  <c r="O1434"/>
  <c r="M1434"/>
  <c r="J1434"/>
  <c r="K1433"/>
  <c r="J1433"/>
  <c r="M1430" s="1"/>
  <c r="J1432"/>
  <c r="K1432" s="1"/>
  <c r="J1431"/>
  <c r="K1431" s="1"/>
  <c r="J1430"/>
  <c r="K1429"/>
  <c r="J1429"/>
  <c r="K1428"/>
  <c r="J1428"/>
  <c r="K1427"/>
  <c r="J1427"/>
  <c r="O1426"/>
  <c r="M1426"/>
  <c r="J1426"/>
  <c r="K1425"/>
  <c r="J1425"/>
  <c r="M1422" s="1"/>
  <c r="J1424"/>
  <c r="K1424" s="1"/>
  <c r="J1423"/>
  <c r="K1423" s="1"/>
  <c r="J1422"/>
  <c r="K1421"/>
  <c r="J1421"/>
  <c r="K1420"/>
  <c r="J1420"/>
  <c r="K1419"/>
  <c r="J1419"/>
  <c r="O1418"/>
  <c r="M1418"/>
  <c r="J1418"/>
  <c r="K1417"/>
  <c r="J1417"/>
  <c r="M1414" s="1"/>
  <c r="J1416"/>
  <c r="K1416" s="1"/>
  <c r="J1415"/>
  <c r="K1415" s="1"/>
  <c r="J1414"/>
  <c r="K1413"/>
  <c r="J1413"/>
  <c r="K1412"/>
  <c r="J1412"/>
  <c r="K1411"/>
  <c r="J1411"/>
  <c r="O1410"/>
  <c r="M1410"/>
  <c r="J1410"/>
  <c r="K1409"/>
  <c r="J1409"/>
  <c r="M1406" s="1"/>
  <c r="J1408"/>
  <c r="K1408" s="1"/>
  <c r="J1407"/>
  <c r="K1407" s="1"/>
  <c r="J1406"/>
  <c r="K1405"/>
  <c r="J1405"/>
  <c r="K1404"/>
  <c r="J1404"/>
  <c r="K1403"/>
  <c r="J1403"/>
  <c r="O1402"/>
  <c r="M1402"/>
  <c r="J1402"/>
  <c r="K1401"/>
  <c r="J1401"/>
  <c r="M1398" s="1"/>
  <c r="J1400"/>
  <c r="K1400" s="1"/>
  <c r="J1399"/>
  <c r="K1399" s="1"/>
  <c r="J1398"/>
  <c r="K1397"/>
  <c r="J1397"/>
  <c r="K1396"/>
  <c r="J1396"/>
  <c r="K1395"/>
  <c r="J1395"/>
  <c r="O1394"/>
  <c r="M1394"/>
  <c r="J1394"/>
  <c r="K1393"/>
  <c r="J1393"/>
  <c r="M1390" s="1"/>
  <c r="J1392"/>
  <c r="K1392" s="1"/>
  <c r="J1391"/>
  <c r="K1391" s="1"/>
  <c r="J1390"/>
  <c r="K1389"/>
  <c r="J1389"/>
  <c r="K1388"/>
  <c r="J1388"/>
  <c r="K1387"/>
  <c r="J1387"/>
  <c r="O1386"/>
  <c r="M1386"/>
  <c r="J1386"/>
  <c r="K1385"/>
  <c r="J1385"/>
  <c r="M1382" s="1"/>
  <c r="J1384"/>
  <c r="K1384" s="1"/>
  <c r="J1383"/>
  <c r="K1383" s="1"/>
  <c r="J1382"/>
  <c r="K1381"/>
  <c r="J1381"/>
  <c r="K1380"/>
  <c r="J1380"/>
  <c r="K1379"/>
  <c r="J1379"/>
  <c r="O1378"/>
  <c r="M1378"/>
  <c r="J1378"/>
  <c r="K1377"/>
  <c r="J1377"/>
  <c r="M1374" s="1"/>
  <c r="J1376"/>
  <c r="K1376" s="1"/>
  <c r="J1375"/>
  <c r="K1375" s="1"/>
  <c r="J1374"/>
  <c r="K1373"/>
  <c r="J1373"/>
  <c r="K1372"/>
  <c r="J1372"/>
  <c r="K1371"/>
  <c r="J1371"/>
  <c r="O1370"/>
  <c r="M1370"/>
  <c r="J1370"/>
  <c r="K1369"/>
  <c r="J1369"/>
  <c r="M1366" s="1"/>
  <c r="J1368"/>
  <c r="K1368" s="1"/>
  <c r="J1367"/>
  <c r="K1367" s="1"/>
  <c r="J1366"/>
  <c r="K1365"/>
  <c r="J1365"/>
  <c r="K1364"/>
  <c r="J1364"/>
  <c r="K1363"/>
  <c r="J1363"/>
  <c r="O1362"/>
  <c r="M1362"/>
  <c r="J1362"/>
  <c r="K1361"/>
  <c r="J1361"/>
  <c r="M1358" s="1"/>
  <c r="J1360"/>
  <c r="K1360" s="1"/>
  <c r="J1359"/>
  <c r="K1359" s="1"/>
  <c r="J1358"/>
  <c r="K1357"/>
  <c r="J1357"/>
  <c r="K1356"/>
  <c r="J1356"/>
  <c r="K1355"/>
  <c r="J1355"/>
  <c r="O1354"/>
  <c r="M1354"/>
  <c r="J1354"/>
  <c r="K1353"/>
  <c r="J1353"/>
  <c r="M1350" s="1"/>
  <c r="J1352"/>
  <c r="K1352" s="1"/>
  <c r="J1351"/>
  <c r="K1351" s="1"/>
  <c r="J1350"/>
  <c r="K1349"/>
  <c r="J1349"/>
  <c r="K1348"/>
  <c r="J1348"/>
  <c r="K1347"/>
  <c r="J1347"/>
  <c r="O1346"/>
  <c r="M1346"/>
  <c r="J1346"/>
  <c r="K1345"/>
  <c r="J1345"/>
  <c r="M1342" s="1"/>
  <c r="J1344"/>
  <c r="K1344" s="1"/>
  <c r="J1343"/>
  <c r="K1343" s="1"/>
  <c r="J1342"/>
  <c r="K1341"/>
  <c r="J1341"/>
  <c r="K1340"/>
  <c r="J1340"/>
  <c r="K1339"/>
  <c r="J1339"/>
  <c r="O1338"/>
  <c r="M1338"/>
  <c r="J1338"/>
  <c r="K1337"/>
  <c r="J1337"/>
  <c r="M1334" s="1"/>
  <c r="J1336"/>
  <c r="K1336" s="1"/>
  <c r="J1335"/>
  <c r="K1335" s="1"/>
  <c r="J1334"/>
  <c r="K1333"/>
  <c r="J1333"/>
  <c r="K1332"/>
  <c r="J1332"/>
  <c r="K1331"/>
  <c r="J1331"/>
  <c r="O1330"/>
  <c r="M1330"/>
  <c r="J1330"/>
  <c r="K1329"/>
  <c r="J1329"/>
  <c r="M1326" s="1"/>
  <c r="J1328"/>
  <c r="K1328" s="1"/>
  <c r="J1327"/>
  <c r="K1327" s="1"/>
  <c r="J1326"/>
  <c r="K1325"/>
  <c r="J1325"/>
  <c r="K1324"/>
  <c r="J1324"/>
  <c r="K1323"/>
  <c r="J1323"/>
  <c r="O1322"/>
  <c r="M1322"/>
  <c r="J1322"/>
  <c r="K1321"/>
  <c r="J1321"/>
  <c r="M1318" s="1"/>
  <c r="J1320"/>
  <c r="K1320" s="1"/>
  <c r="J1319"/>
  <c r="K1319" s="1"/>
  <c r="J1318"/>
  <c r="K1317"/>
  <c r="J1317"/>
  <c r="K1316"/>
  <c r="J1316"/>
  <c r="K1315"/>
  <c r="J1315"/>
  <c r="O1314"/>
  <c r="M1314"/>
  <c r="J1314"/>
  <c r="K1313"/>
  <c r="J1313"/>
  <c r="M1310" s="1"/>
  <c r="J1312"/>
  <c r="K1312" s="1"/>
  <c r="J1311"/>
  <c r="K1311" s="1"/>
  <c r="J1310"/>
  <c r="K1309"/>
  <c r="J1309"/>
  <c r="K1308"/>
  <c r="J1308"/>
  <c r="K1307"/>
  <c r="J1307"/>
  <c r="O1306"/>
  <c r="M1306"/>
  <c r="J1306"/>
  <c r="K1305"/>
  <c r="J1305"/>
  <c r="M1302" s="1"/>
  <c r="J1304"/>
  <c r="K1304" s="1"/>
  <c r="J1303"/>
  <c r="K1303" s="1"/>
  <c r="J1302"/>
  <c r="K1301"/>
  <c r="J1301"/>
  <c r="K1300"/>
  <c r="J1300"/>
  <c r="K1299"/>
  <c r="J1299"/>
  <c r="O1298"/>
  <c r="M1298"/>
  <c r="J1298"/>
  <c r="K1297"/>
  <c r="J1297"/>
  <c r="M1294" s="1"/>
  <c r="J1296"/>
  <c r="K1296" s="1"/>
  <c r="J1295"/>
  <c r="K1295" s="1"/>
  <c r="J1294"/>
  <c r="K1293"/>
  <c r="J1293"/>
  <c r="K1292"/>
  <c r="J1292"/>
  <c r="K1291"/>
  <c r="J1291"/>
  <c r="O1290"/>
  <c r="M1290"/>
  <c r="J1290"/>
  <c r="K1289"/>
  <c r="J1289"/>
  <c r="M1286" s="1"/>
  <c r="J1288"/>
  <c r="K1288" s="1"/>
  <c r="J1287"/>
  <c r="K1287" s="1"/>
  <c r="J1286"/>
  <c r="K1285"/>
  <c r="J1285"/>
  <c r="K1284"/>
  <c r="J1284"/>
  <c r="K1283"/>
  <c r="J1283"/>
  <c r="O1282"/>
  <c r="M1282"/>
  <c r="J1282"/>
  <c r="K1281"/>
  <c r="J1281"/>
  <c r="M1278" s="1"/>
  <c r="J1280"/>
  <c r="K1280" s="1"/>
  <c r="J1279"/>
  <c r="K1279" s="1"/>
  <c r="J1278"/>
  <c r="K1277"/>
  <c r="J1277"/>
  <c r="K1276"/>
  <c r="J1276"/>
  <c r="K1275"/>
  <c r="J1275"/>
  <c r="O1274"/>
  <c r="M1274"/>
  <c r="J1274"/>
  <c r="K1273"/>
  <c r="J1273"/>
  <c r="M1270" s="1"/>
  <c r="J1272"/>
  <c r="K1272" s="1"/>
  <c r="J1271"/>
  <c r="K1271" s="1"/>
  <c r="J1270"/>
  <c r="K1269"/>
  <c r="J1269"/>
  <c r="K1268"/>
  <c r="J1268"/>
  <c r="K1267"/>
  <c r="J1267"/>
  <c r="O1266"/>
  <c r="M1266"/>
  <c r="J1266"/>
  <c r="K1265"/>
  <c r="J1265"/>
  <c r="M1262" s="1"/>
  <c r="J1264"/>
  <c r="K1264" s="1"/>
  <c r="J1263"/>
  <c r="K1263" s="1"/>
  <c r="J1262"/>
  <c r="K1261"/>
  <c r="J1261"/>
  <c r="K1260"/>
  <c r="J1260"/>
  <c r="K1259"/>
  <c r="J1259"/>
  <c r="O1258"/>
  <c r="M1258"/>
  <c r="J1258"/>
  <c r="K1257"/>
  <c r="J1257"/>
  <c r="M1254" s="1"/>
  <c r="J1256"/>
  <c r="K1256" s="1"/>
  <c r="J1255"/>
  <c r="K1255" s="1"/>
  <c r="J1254"/>
  <c r="K1253"/>
  <c r="J1253"/>
  <c r="K1252"/>
  <c r="J1252"/>
  <c r="K1251"/>
  <c r="J1251"/>
  <c r="O1250"/>
  <c r="M1250"/>
  <c r="J1250"/>
  <c r="K1249"/>
  <c r="J1249"/>
  <c r="M1246" s="1"/>
  <c r="J1248"/>
  <c r="K1248" s="1"/>
  <c r="J1247"/>
  <c r="K1247" s="1"/>
  <c r="J1246"/>
  <c r="K1245"/>
  <c r="J1245"/>
  <c r="K1244"/>
  <c r="J1244"/>
  <c r="K1243"/>
  <c r="J1243"/>
  <c r="O1242"/>
  <c r="M1242"/>
  <c r="J1242"/>
  <c r="K1241"/>
  <c r="J1241"/>
  <c r="M1238" s="1"/>
  <c r="J1240"/>
  <c r="K1240" s="1"/>
  <c r="J1239"/>
  <c r="K1239" s="1"/>
  <c r="J1238"/>
  <c r="K1237"/>
  <c r="J1237"/>
  <c r="K1236"/>
  <c r="J1236"/>
  <c r="K1235"/>
  <c r="J1235"/>
  <c r="O1234"/>
  <c r="M1234"/>
  <c r="J1234"/>
  <c r="K1233"/>
  <c r="J1233"/>
  <c r="M1230" s="1"/>
  <c r="J1232"/>
  <c r="K1232" s="1"/>
  <c r="J1231"/>
  <c r="K1231" s="1"/>
  <c r="J1230"/>
  <c r="K1229"/>
  <c r="J1229"/>
  <c r="K1228"/>
  <c r="J1228"/>
  <c r="K1227"/>
  <c r="J1227"/>
  <c r="O1226"/>
  <c r="M1226"/>
  <c r="J1226"/>
  <c r="K1225"/>
  <c r="J1225"/>
  <c r="M1222" s="1"/>
  <c r="J1224"/>
  <c r="K1224" s="1"/>
  <c r="J1223"/>
  <c r="K1223" s="1"/>
  <c r="J1222"/>
  <c r="K1221"/>
  <c r="J1221"/>
  <c r="K1220"/>
  <c r="J1220"/>
  <c r="K1219"/>
  <c r="J1219"/>
  <c r="O1218"/>
  <c r="M1218"/>
  <c r="J1218"/>
  <c r="K1217"/>
  <c r="J1217"/>
  <c r="M1214" s="1"/>
  <c r="J1216"/>
  <c r="K1216" s="1"/>
  <c r="J1215"/>
  <c r="K1215" s="1"/>
  <c r="J1214"/>
  <c r="K1213"/>
  <c r="J1213"/>
  <c r="K1212"/>
  <c r="J1212"/>
  <c r="K1211"/>
  <c r="J1211"/>
  <c r="O1210"/>
  <c r="M1210"/>
  <c r="J1210"/>
  <c r="K1209"/>
  <c r="J1209"/>
  <c r="M1206" s="1"/>
  <c r="J1208"/>
  <c r="K1208" s="1"/>
  <c r="J1207"/>
  <c r="K1207" s="1"/>
  <c r="J1206"/>
  <c r="K1205"/>
  <c r="J1205"/>
  <c r="K1204"/>
  <c r="J1204"/>
  <c r="K1203"/>
  <c r="J1203"/>
  <c r="O1202"/>
  <c r="M1202"/>
  <c r="J1202"/>
  <c r="K1201"/>
  <c r="J1201"/>
  <c r="M1198" s="1"/>
  <c r="J1200"/>
  <c r="K1200" s="1"/>
  <c r="J1199"/>
  <c r="K1199" s="1"/>
  <c r="J1198"/>
  <c r="K1197"/>
  <c r="J1197"/>
  <c r="K1196"/>
  <c r="J1196"/>
  <c r="K1195"/>
  <c r="J1195"/>
  <c r="O1194"/>
  <c r="M1194"/>
  <c r="J1194"/>
  <c r="K1193"/>
  <c r="J1193"/>
  <c r="M1190" s="1"/>
  <c r="J1192"/>
  <c r="K1192" s="1"/>
  <c r="J1191"/>
  <c r="K1191" s="1"/>
  <c r="J1190"/>
  <c r="K1189"/>
  <c r="J1189"/>
  <c r="K1188"/>
  <c r="J1188"/>
  <c r="K1187"/>
  <c r="J1187"/>
  <c r="O1186"/>
  <c r="M1186"/>
  <c r="J1186"/>
  <c r="K1185"/>
  <c r="J1185"/>
  <c r="M1182" s="1"/>
  <c r="J1184"/>
  <c r="K1184" s="1"/>
  <c r="J1183"/>
  <c r="K1183" s="1"/>
  <c r="J1182"/>
  <c r="K1181"/>
  <c r="J1181"/>
  <c r="K1180"/>
  <c r="J1180"/>
  <c r="K1179"/>
  <c r="J1179"/>
  <c r="O1178"/>
  <c r="M1178"/>
  <c r="J1178"/>
  <c r="K1177"/>
  <c r="J1177"/>
  <c r="M1174" s="1"/>
  <c r="J1176"/>
  <c r="K1176" s="1"/>
  <c r="J1175"/>
  <c r="K1175" s="1"/>
  <c r="J1174"/>
  <c r="K1173"/>
  <c r="J1173"/>
  <c r="K1172"/>
  <c r="J1172"/>
  <c r="K1171"/>
  <c r="J1171"/>
  <c r="O1170"/>
  <c r="M1170"/>
  <c r="J1170"/>
  <c r="K1169"/>
  <c r="J1169"/>
  <c r="M1166" s="1"/>
  <c r="J1168"/>
  <c r="K1168" s="1"/>
  <c r="J1167"/>
  <c r="K1167" s="1"/>
  <c r="J1166"/>
  <c r="K1165"/>
  <c r="J1165"/>
  <c r="K1164"/>
  <c r="J1164"/>
  <c r="K1163"/>
  <c r="J1163"/>
  <c r="O1162"/>
  <c r="M1162"/>
  <c r="J1162"/>
  <c r="K1161"/>
  <c r="J1161"/>
  <c r="M1158" s="1"/>
  <c r="J1160"/>
  <c r="K1160" s="1"/>
  <c r="J1159"/>
  <c r="K1159" s="1"/>
  <c r="J1158"/>
  <c r="K1157"/>
  <c r="J1157"/>
  <c r="K1156"/>
  <c r="J1156"/>
  <c r="K1155"/>
  <c r="J1155"/>
  <c r="O1154"/>
  <c r="M1154"/>
  <c r="J1154"/>
  <c r="K1153"/>
  <c r="J1153"/>
  <c r="M1150" s="1"/>
  <c r="J1152"/>
  <c r="K1152" s="1"/>
  <c r="J1151"/>
  <c r="K1151" s="1"/>
  <c r="J1150"/>
  <c r="K1149"/>
  <c r="J1149"/>
  <c r="K1148"/>
  <c r="J1148"/>
  <c r="K1147"/>
  <c r="J1147"/>
  <c r="O1146"/>
  <c r="M1146"/>
  <c r="J1146"/>
  <c r="K1145"/>
  <c r="J1145"/>
  <c r="M1142" s="1"/>
  <c r="J1144"/>
  <c r="K1144" s="1"/>
  <c r="J1143"/>
  <c r="K1143" s="1"/>
  <c r="J1142"/>
  <c r="K1141"/>
  <c r="J1141"/>
  <c r="K1140"/>
  <c r="J1140"/>
  <c r="K1139"/>
  <c r="J1139"/>
  <c r="O1138"/>
  <c r="M1138"/>
  <c r="J1138"/>
  <c r="K1137"/>
  <c r="J1137"/>
  <c r="M1134" s="1"/>
  <c r="J1136"/>
  <c r="K1136" s="1"/>
  <c r="J1135"/>
  <c r="K1135" s="1"/>
  <c r="J1134"/>
  <c r="K1133"/>
  <c r="J1133"/>
  <c r="K1132"/>
  <c r="J1132"/>
  <c r="K1131"/>
  <c r="J1131"/>
  <c r="O1130"/>
  <c r="M1130"/>
  <c r="J1130"/>
  <c r="K1129"/>
  <c r="J1129"/>
  <c r="M1126" s="1"/>
  <c r="J1128"/>
  <c r="K1128" s="1"/>
  <c r="J1127"/>
  <c r="K1127" s="1"/>
  <c r="J1126"/>
  <c r="K1125"/>
  <c r="J1125"/>
  <c r="K1124"/>
  <c r="J1124"/>
  <c r="K1123"/>
  <c r="J1123"/>
  <c r="O1122"/>
  <c r="M1122"/>
  <c r="J1122"/>
  <c r="K1121"/>
  <c r="J1121"/>
  <c r="M1118" s="1"/>
  <c r="J1120"/>
  <c r="K1120" s="1"/>
  <c r="J1119"/>
  <c r="K1119" s="1"/>
  <c r="J1118"/>
  <c r="K1117"/>
  <c r="J1117"/>
  <c r="K1116"/>
  <c r="J1116"/>
  <c r="K1115"/>
  <c r="J1115"/>
  <c r="O1114"/>
  <c r="M1114"/>
  <c r="J1114"/>
  <c r="K1113"/>
  <c r="J1113"/>
  <c r="M1110" s="1"/>
  <c r="J1112"/>
  <c r="K1112" s="1"/>
  <c r="J1111"/>
  <c r="K1111" s="1"/>
  <c r="J1110"/>
  <c r="K1109"/>
  <c r="J1109"/>
  <c r="K1108"/>
  <c r="J1108"/>
  <c r="K1107"/>
  <c r="J1107"/>
  <c r="O1106"/>
  <c r="M1106"/>
  <c r="J1106"/>
  <c r="K1105"/>
  <c r="J1105"/>
  <c r="M1102" s="1"/>
  <c r="J1104"/>
  <c r="K1104" s="1"/>
  <c r="J1103"/>
  <c r="K1103" s="1"/>
  <c r="J1102"/>
  <c r="K1101"/>
  <c r="J1101"/>
  <c r="K1100"/>
  <c r="J1100"/>
  <c r="K1099"/>
  <c r="J1099"/>
  <c r="O1098"/>
  <c r="M1098"/>
  <c r="J1098"/>
  <c r="K1097"/>
  <c r="J1097"/>
  <c r="M1094" s="1"/>
  <c r="J1096"/>
  <c r="K1096" s="1"/>
  <c r="J1095"/>
  <c r="K1095" s="1"/>
  <c r="J1094"/>
  <c r="K1093"/>
  <c r="J1093"/>
  <c r="K1092"/>
  <c r="J1092"/>
  <c r="K1091"/>
  <c r="J1091"/>
  <c r="O1090"/>
  <c r="M1090"/>
  <c r="J1090"/>
  <c r="K1089"/>
  <c r="J1089"/>
  <c r="M1086" s="1"/>
  <c r="J1088"/>
  <c r="K1088" s="1"/>
  <c r="J1087"/>
  <c r="K1087" s="1"/>
  <c r="J1086"/>
  <c r="K1085"/>
  <c r="J1085"/>
  <c r="K1084"/>
  <c r="J1084"/>
  <c r="K1083"/>
  <c r="J1083"/>
  <c r="O1082"/>
  <c r="M1082"/>
  <c r="J1082"/>
  <c r="K1081"/>
  <c r="J1081"/>
  <c r="M1078" s="1"/>
  <c r="J1080"/>
  <c r="K1080" s="1"/>
  <c r="J1079"/>
  <c r="K1079" s="1"/>
  <c r="J1078"/>
  <c r="K1077"/>
  <c r="J1077"/>
  <c r="K1076"/>
  <c r="J1076"/>
  <c r="K1075"/>
  <c r="J1075"/>
  <c r="O1074"/>
  <c r="M1074"/>
  <c r="J1074"/>
  <c r="K1073"/>
  <c r="J1073"/>
  <c r="M1070" s="1"/>
  <c r="J1072"/>
  <c r="K1072" s="1"/>
  <c r="J1071"/>
  <c r="K1071" s="1"/>
  <c r="J1070"/>
  <c r="K1069"/>
  <c r="J1069"/>
  <c r="K1068"/>
  <c r="J1068"/>
  <c r="K1067"/>
  <c r="J1067"/>
  <c r="O1066"/>
  <c r="M1066"/>
  <c r="J1066"/>
  <c r="K1065"/>
  <c r="J1065"/>
  <c r="M1062" s="1"/>
  <c r="J1064"/>
  <c r="K1064" s="1"/>
  <c r="J1063"/>
  <c r="K1063" s="1"/>
  <c r="J1062"/>
  <c r="K1061"/>
  <c r="J1061"/>
  <c r="K1060"/>
  <c r="J1060"/>
  <c r="K1059"/>
  <c r="J1059"/>
  <c r="O1058"/>
  <c r="M1058"/>
  <c r="J1058"/>
  <c r="K1057"/>
  <c r="J1057"/>
  <c r="M1054" s="1"/>
  <c r="J1056"/>
  <c r="K1056" s="1"/>
  <c r="J1055"/>
  <c r="K1055" s="1"/>
  <c r="J1054"/>
  <c r="K1053"/>
  <c r="J1053"/>
  <c r="K1052"/>
  <c r="J1052"/>
  <c r="K1051"/>
  <c r="J1051"/>
  <c r="O1050"/>
  <c r="M1050"/>
  <c r="J1050"/>
  <c r="K1049"/>
  <c r="J1049"/>
  <c r="M1046" s="1"/>
  <c r="J1048"/>
  <c r="K1048" s="1"/>
  <c r="J1047"/>
  <c r="K1047" s="1"/>
  <c r="J1046"/>
  <c r="K1045"/>
  <c r="J1045"/>
  <c r="K1044"/>
  <c r="J1044"/>
  <c r="K1043"/>
  <c r="J1043"/>
  <c r="O1042"/>
  <c r="M1042"/>
  <c r="J1042"/>
  <c r="K1041"/>
  <c r="J1041"/>
  <c r="M1038" s="1"/>
  <c r="J1040"/>
  <c r="K1040" s="1"/>
  <c r="J1039"/>
  <c r="K1039" s="1"/>
  <c r="J1038"/>
  <c r="K1037"/>
  <c r="J1037"/>
  <c r="K1036"/>
  <c r="J1036"/>
  <c r="K1035"/>
  <c r="J1035"/>
  <c r="O1034"/>
  <c r="M1034"/>
  <c r="J1034"/>
  <c r="K1033"/>
  <c r="J1033"/>
  <c r="M1030" s="1"/>
  <c r="J1032"/>
  <c r="K1032" s="1"/>
  <c r="J1031"/>
  <c r="K1031" s="1"/>
  <c r="J1030"/>
  <c r="K1029"/>
  <c r="J1029"/>
  <c r="K1028"/>
  <c r="J1028"/>
  <c r="K1027"/>
  <c r="J1027"/>
  <c r="O1026"/>
  <c r="M1026"/>
  <c r="J1026"/>
  <c r="K1025"/>
  <c r="J1025"/>
  <c r="M1022" s="1"/>
  <c r="J1024"/>
  <c r="K1024" s="1"/>
  <c r="J1023"/>
  <c r="K1023" s="1"/>
  <c r="J1022"/>
  <c r="K1021"/>
  <c r="J1021"/>
  <c r="K1020"/>
  <c r="J1020"/>
  <c r="K1019"/>
  <c r="J1019"/>
  <c r="O1018"/>
  <c r="M1018"/>
  <c r="J1018"/>
  <c r="K1017"/>
  <c r="J1017"/>
  <c r="M1014" s="1"/>
  <c r="J1016"/>
  <c r="K1016" s="1"/>
  <c r="J1015"/>
  <c r="K1015" s="1"/>
  <c r="J1014"/>
  <c r="K1013"/>
  <c r="J1013"/>
  <c r="K1012"/>
  <c r="J1012"/>
  <c r="K1011"/>
  <c r="J1011"/>
  <c r="M1010"/>
  <c r="J1010"/>
  <c r="K1009"/>
  <c r="J1009"/>
  <c r="M1006" s="1"/>
  <c r="J1008"/>
  <c r="K1008" s="1"/>
  <c r="J1007"/>
  <c r="K1007" s="1"/>
  <c r="J1006"/>
  <c r="K1005"/>
  <c r="J1005"/>
  <c r="K1004"/>
  <c r="J1004"/>
  <c r="K1003"/>
  <c r="J1003"/>
  <c r="M1002"/>
  <c r="J1002"/>
  <c r="K1001"/>
  <c r="J1001"/>
  <c r="M998" s="1"/>
  <c r="J1000"/>
  <c r="K1000" s="1"/>
  <c r="J999"/>
  <c r="K999" s="1"/>
  <c r="J998"/>
  <c r="K997"/>
  <c r="J997"/>
  <c r="K996"/>
  <c r="J996"/>
  <c r="J995"/>
  <c r="K995" s="1"/>
  <c r="M994"/>
  <c r="J994"/>
  <c r="K993"/>
  <c r="J993"/>
  <c r="J992"/>
  <c r="K992" s="1"/>
  <c r="J991"/>
  <c r="K991" s="1"/>
  <c r="M990"/>
  <c r="J990"/>
  <c r="K989"/>
  <c r="J989"/>
  <c r="J988"/>
  <c r="K988" s="1"/>
  <c r="J987"/>
  <c r="K987" s="1"/>
  <c r="M986"/>
  <c r="J986"/>
  <c r="K985"/>
  <c r="J985"/>
  <c r="J984"/>
  <c r="K984" s="1"/>
  <c r="J983"/>
  <c r="K983" s="1"/>
  <c r="M982"/>
  <c r="J982"/>
  <c r="K981"/>
  <c r="J981"/>
  <c r="J980"/>
  <c r="K980" s="1"/>
  <c r="J979"/>
  <c r="K979" s="1"/>
  <c r="M978"/>
  <c r="J978"/>
  <c r="K977"/>
  <c r="J977"/>
  <c r="J976"/>
  <c r="K976" s="1"/>
  <c r="J975"/>
  <c r="K975" s="1"/>
  <c r="M974"/>
  <c r="J974"/>
  <c r="K973"/>
  <c r="J973"/>
  <c r="J972"/>
  <c r="K972" s="1"/>
  <c r="J971"/>
  <c r="K971" s="1"/>
  <c r="M970"/>
  <c r="J970"/>
  <c r="K969"/>
  <c r="J969"/>
  <c r="J968"/>
  <c r="K968" s="1"/>
  <c r="J967"/>
  <c r="K967" s="1"/>
  <c r="M966"/>
  <c r="J966"/>
  <c r="K965"/>
  <c r="J965"/>
  <c r="J964"/>
  <c r="K964" s="1"/>
  <c r="J963"/>
  <c r="K963" s="1"/>
  <c r="M962"/>
  <c r="J962"/>
  <c r="K961"/>
  <c r="J961"/>
  <c r="J960"/>
  <c r="K960" s="1"/>
  <c r="J959"/>
  <c r="K959" s="1"/>
  <c r="M958"/>
  <c r="J958"/>
  <c r="K957"/>
  <c r="J957"/>
  <c r="J956"/>
  <c r="K956" s="1"/>
  <c r="J955"/>
  <c r="K955" s="1"/>
  <c r="M954"/>
  <c r="J954"/>
  <c r="K953"/>
  <c r="J953"/>
  <c r="J952"/>
  <c r="K952" s="1"/>
  <c r="J951"/>
  <c r="K951" s="1"/>
  <c r="M950"/>
  <c r="J950"/>
  <c r="K949"/>
  <c r="J949"/>
  <c r="J948"/>
  <c r="K948" s="1"/>
  <c r="J947"/>
  <c r="K947" s="1"/>
  <c r="M946"/>
  <c r="J946"/>
  <c r="K945"/>
  <c r="J945"/>
  <c r="J944"/>
  <c r="K944" s="1"/>
  <c r="J943"/>
  <c r="K943" s="1"/>
  <c r="M942"/>
  <c r="J942"/>
  <c r="K941"/>
  <c r="J941"/>
  <c r="M938" s="1"/>
  <c r="J940"/>
  <c r="K940" s="1"/>
  <c r="J939"/>
  <c r="K939" s="1"/>
  <c r="J938"/>
  <c r="K937"/>
  <c r="J937"/>
  <c r="J936"/>
  <c r="K936" s="1"/>
  <c r="J935"/>
  <c r="K935" s="1"/>
  <c r="M934"/>
  <c r="J934"/>
  <c r="K933"/>
  <c r="J933"/>
  <c r="M930" s="1"/>
  <c r="J932"/>
  <c r="K932" s="1"/>
  <c r="J931"/>
  <c r="K931" s="1"/>
  <c r="J930"/>
  <c r="K929"/>
  <c r="J929"/>
  <c r="J928"/>
  <c r="K928" s="1"/>
  <c r="J927"/>
  <c r="K927" s="1"/>
  <c r="M926"/>
  <c r="J926"/>
  <c r="K925"/>
  <c r="J925"/>
  <c r="M922" s="1"/>
  <c r="J924"/>
  <c r="K924" s="1"/>
  <c r="J923"/>
  <c r="K923" s="1"/>
  <c r="J922"/>
  <c r="K921"/>
  <c r="J921"/>
  <c r="M918" s="1"/>
  <c r="J920"/>
  <c r="K920" s="1"/>
  <c r="J919"/>
  <c r="K919" s="1"/>
  <c r="J918"/>
  <c r="K917"/>
  <c r="J917"/>
  <c r="K916"/>
  <c r="J916"/>
  <c r="K915"/>
  <c r="J915"/>
  <c r="M914"/>
  <c r="J914"/>
  <c r="K913"/>
  <c r="J913"/>
  <c r="M910" s="1"/>
  <c r="J912"/>
  <c r="K912" s="1"/>
  <c r="J911"/>
  <c r="K911" s="1"/>
  <c r="J910"/>
  <c r="K909"/>
  <c r="J909"/>
  <c r="K908"/>
  <c r="J908"/>
  <c r="K907"/>
  <c r="J907"/>
  <c r="M906"/>
  <c r="J906"/>
  <c r="K905"/>
  <c r="J905"/>
  <c r="M902" s="1"/>
  <c r="J904"/>
  <c r="K904" s="1"/>
  <c r="J903"/>
  <c r="K903" s="1"/>
  <c r="J902"/>
  <c r="K901"/>
  <c r="J901"/>
  <c r="K900"/>
  <c r="J900"/>
  <c r="J899"/>
  <c r="K899" s="1"/>
  <c r="M898"/>
  <c r="J898"/>
  <c r="K897"/>
  <c r="J897"/>
  <c r="J896"/>
  <c r="K896" s="1"/>
  <c r="J895"/>
  <c r="K895" s="1"/>
  <c r="M894"/>
  <c r="J894"/>
  <c r="K893"/>
  <c r="J893"/>
  <c r="J892"/>
  <c r="K892" s="1"/>
  <c r="J891"/>
  <c r="K891" s="1"/>
  <c r="M890"/>
  <c r="J890"/>
  <c r="K889"/>
  <c r="J889"/>
  <c r="J888"/>
  <c r="K888" s="1"/>
  <c r="J887"/>
  <c r="K887" s="1"/>
  <c r="M886"/>
  <c r="J886"/>
  <c r="K885"/>
  <c r="J885"/>
  <c r="J884"/>
  <c r="K884" s="1"/>
  <c r="J883"/>
  <c r="K883" s="1"/>
  <c r="M882"/>
  <c r="J882"/>
  <c r="K881"/>
  <c r="J881"/>
  <c r="J880"/>
  <c r="K880" s="1"/>
  <c r="J879"/>
  <c r="K879" s="1"/>
  <c r="M878"/>
  <c r="J878"/>
  <c r="K877"/>
  <c r="J877"/>
  <c r="J876"/>
  <c r="K876" s="1"/>
  <c r="J875"/>
  <c r="K875" s="1"/>
  <c r="M874"/>
  <c r="J874"/>
  <c r="K873"/>
  <c r="J873"/>
  <c r="J872"/>
  <c r="K872" s="1"/>
  <c r="J871"/>
  <c r="K871" s="1"/>
  <c r="M870"/>
  <c r="J870"/>
  <c r="K869"/>
  <c r="J869"/>
  <c r="J868"/>
  <c r="K868" s="1"/>
  <c r="J867"/>
  <c r="K867" s="1"/>
  <c r="M866"/>
  <c r="J866"/>
  <c r="K865"/>
  <c r="J865"/>
  <c r="J864"/>
  <c r="K864" s="1"/>
  <c r="J863"/>
  <c r="K863" s="1"/>
  <c r="M862"/>
  <c r="J862"/>
  <c r="K861"/>
  <c r="J861"/>
  <c r="J860"/>
  <c r="K860" s="1"/>
  <c r="J859"/>
  <c r="K859" s="1"/>
  <c r="M858"/>
  <c r="J858"/>
  <c r="K857"/>
  <c r="J857"/>
  <c r="J856"/>
  <c r="K856" s="1"/>
  <c r="J855"/>
  <c r="K855" s="1"/>
  <c r="M854"/>
  <c r="J854"/>
  <c r="K853"/>
  <c r="J853"/>
  <c r="J852"/>
  <c r="K852" s="1"/>
  <c r="J851"/>
  <c r="K851" s="1"/>
  <c r="M850"/>
  <c r="J850"/>
  <c r="K849"/>
  <c r="J849"/>
  <c r="J848"/>
  <c r="K848" s="1"/>
  <c r="J847"/>
  <c r="K847" s="1"/>
  <c r="M846"/>
  <c r="J846"/>
  <c r="K845"/>
  <c r="J845"/>
  <c r="J844"/>
  <c r="K844" s="1"/>
  <c r="J843"/>
  <c r="K843" s="1"/>
  <c r="M842"/>
  <c r="J842"/>
  <c r="K841"/>
  <c r="J841"/>
  <c r="M838" s="1"/>
  <c r="J840"/>
  <c r="K840" s="1"/>
  <c r="J839"/>
  <c r="K839" s="1"/>
  <c r="J838"/>
  <c r="K837"/>
  <c r="J837"/>
  <c r="K836"/>
  <c r="J836"/>
  <c r="K835"/>
  <c r="J835"/>
  <c r="M834"/>
  <c r="J834"/>
  <c r="K833"/>
  <c r="J833"/>
  <c r="M830" s="1"/>
  <c r="J832"/>
  <c r="K832" s="1"/>
  <c r="J831"/>
  <c r="K831" s="1"/>
  <c r="J830"/>
  <c r="K829"/>
  <c r="J829"/>
  <c r="K828"/>
  <c r="J828"/>
  <c r="K827"/>
  <c r="J827"/>
  <c r="M826"/>
  <c r="J826"/>
  <c r="K825"/>
  <c r="J825"/>
  <c r="M822" s="1"/>
  <c r="J824"/>
  <c r="K824" s="1"/>
  <c r="J823"/>
  <c r="K823" s="1"/>
  <c r="J822"/>
  <c r="K821"/>
  <c r="J821"/>
  <c r="K820"/>
  <c r="J820"/>
  <c r="K819"/>
  <c r="J819"/>
  <c r="M818"/>
  <c r="J818"/>
  <c r="K817"/>
  <c r="J817"/>
  <c r="M814" s="1"/>
  <c r="J816"/>
  <c r="K816" s="1"/>
  <c r="J815"/>
  <c r="K815" s="1"/>
  <c r="J814"/>
  <c r="K813"/>
  <c r="J813"/>
  <c r="K812"/>
  <c r="J812"/>
  <c r="K811"/>
  <c r="J811"/>
  <c r="M810"/>
  <c r="J810"/>
  <c r="K809"/>
  <c r="J809"/>
  <c r="M806" s="1"/>
  <c r="J808"/>
  <c r="K808" s="1"/>
  <c r="J807"/>
  <c r="K807" s="1"/>
  <c r="J806"/>
  <c r="K805"/>
  <c r="J805"/>
  <c r="K804"/>
  <c r="J804"/>
  <c r="K803"/>
  <c r="J803"/>
  <c r="M802"/>
  <c r="J802"/>
  <c r="K801"/>
  <c r="J801"/>
  <c r="M798" s="1"/>
  <c r="J800"/>
  <c r="K800" s="1"/>
  <c r="J799"/>
  <c r="K799" s="1"/>
  <c r="J798"/>
  <c r="K797"/>
  <c r="J797"/>
  <c r="K796"/>
  <c r="J796"/>
  <c r="K795"/>
  <c r="J795"/>
  <c r="M794"/>
  <c r="J794"/>
  <c r="K793"/>
  <c r="J793"/>
  <c r="M790" s="1"/>
  <c r="J792"/>
  <c r="K792" s="1"/>
  <c r="J791"/>
  <c r="K791" s="1"/>
  <c r="J790"/>
  <c r="K789"/>
  <c r="J789"/>
  <c r="K788"/>
  <c r="J788"/>
  <c r="J787"/>
  <c r="K787" s="1"/>
  <c r="M786"/>
  <c r="J786"/>
  <c r="K785"/>
  <c r="J785"/>
  <c r="J784"/>
  <c r="K784" s="1"/>
  <c r="J783"/>
  <c r="K783" s="1"/>
  <c r="M782"/>
  <c r="J782"/>
  <c r="K781"/>
  <c r="J781"/>
  <c r="J780"/>
  <c r="K780" s="1"/>
  <c r="J779"/>
  <c r="K779" s="1"/>
  <c r="M778"/>
  <c r="J778"/>
  <c r="K777"/>
  <c r="J777"/>
  <c r="J776"/>
  <c r="K776" s="1"/>
  <c r="J775"/>
  <c r="K775" s="1"/>
  <c r="M774"/>
  <c r="J774"/>
  <c r="K773"/>
  <c r="J773"/>
  <c r="J772"/>
  <c r="K772" s="1"/>
  <c r="J771"/>
  <c r="K771" s="1"/>
  <c r="M770"/>
  <c r="J770"/>
  <c r="K769"/>
  <c r="J769"/>
  <c r="J768"/>
  <c r="K768" s="1"/>
  <c r="J767"/>
  <c r="K767" s="1"/>
  <c r="M766"/>
  <c r="J766"/>
  <c r="K765"/>
  <c r="J765"/>
  <c r="J764"/>
  <c r="K764" s="1"/>
  <c r="J763"/>
  <c r="K763" s="1"/>
  <c r="M762"/>
  <c r="J762"/>
  <c r="K761"/>
  <c r="J761"/>
  <c r="J760"/>
  <c r="K760" s="1"/>
  <c r="J759"/>
  <c r="K759" s="1"/>
  <c r="M758"/>
  <c r="J758"/>
  <c r="K757"/>
  <c r="J757"/>
  <c r="J756"/>
  <c r="K756" s="1"/>
  <c r="J755"/>
  <c r="K755" s="1"/>
  <c r="M754"/>
  <c r="J754"/>
  <c r="K753"/>
  <c r="J753"/>
  <c r="J752"/>
  <c r="K752" s="1"/>
  <c r="J751"/>
  <c r="K751" s="1"/>
  <c r="M750"/>
  <c r="J750"/>
  <c r="K749"/>
  <c r="J749"/>
  <c r="J748"/>
  <c r="K748" s="1"/>
  <c r="J747"/>
  <c r="K747" s="1"/>
  <c r="M746"/>
  <c r="J746"/>
  <c r="K745"/>
  <c r="J745"/>
  <c r="J744"/>
  <c r="K744" s="1"/>
  <c r="J743"/>
  <c r="K743" s="1"/>
  <c r="M742"/>
  <c r="J742"/>
  <c r="K741"/>
  <c r="J741"/>
  <c r="J740"/>
  <c r="K740" s="1"/>
  <c r="J739"/>
  <c r="K739" s="1"/>
  <c r="M738"/>
  <c r="J738"/>
  <c r="K737"/>
  <c r="J737"/>
  <c r="J736"/>
  <c r="K736" s="1"/>
  <c r="J735"/>
  <c r="K735" s="1"/>
  <c r="M734"/>
  <c r="J734"/>
  <c r="K733"/>
  <c r="J733"/>
  <c r="J732"/>
  <c r="K732" s="1"/>
  <c r="J731"/>
  <c r="K731" s="1"/>
  <c r="M730"/>
  <c r="J730"/>
  <c r="K729"/>
  <c r="J729"/>
  <c r="J728"/>
  <c r="K728" s="1"/>
  <c r="J727"/>
  <c r="K727" s="1"/>
  <c r="M726"/>
  <c r="J726"/>
  <c r="K725"/>
  <c r="J725"/>
  <c r="J724"/>
  <c r="K724" s="1"/>
  <c r="J723"/>
  <c r="K723" s="1"/>
  <c r="M722"/>
  <c r="J722"/>
  <c r="K721"/>
  <c r="J721"/>
  <c r="J720"/>
  <c r="K720" s="1"/>
  <c r="J719"/>
  <c r="K719" s="1"/>
  <c r="M718"/>
  <c r="J718"/>
  <c r="K717"/>
  <c r="J717"/>
  <c r="J716"/>
  <c r="K716" s="1"/>
  <c r="J715"/>
  <c r="K715" s="1"/>
  <c r="M714"/>
  <c r="J714"/>
  <c r="K713"/>
  <c r="J713"/>
  <c r="J712"/>
  <c r="K712" s="1"/>
  <c r="J711"/>
  <c r="K711" s="1"/>
  <c r="M710"/>
  <c r="J710"/>
  <c r="K709"/>
  <c r="J709"/>
  <c r="J708"/>
  <c r="K708" s="1"/>
  <c r="J707"/>
  <c r="K707" s="1"/>
  <c r="M706"/>
  <c r="J706"/>
  <c r="K705"/>
  <c r="J705"/>
  <c r="J704"/>
  <c r="K704" s="1"/>
  <c r="J703"/>
  <c r="K703" s="1"/>
  <c r="M702"/>
  <c r="J702"/>
  <c r="K701"/>
  <c r="J701"/>
  <c r="J700"/>
  <c r="K700" s="1"/>
  <c r="J699"/>
  <c r="K699" s="1"/>
  <c r="M698"/>
  <c r="J698"/>
  <c r="K697"/>
  <c r="J697"/>
  <c r="J696"/>
  <c r="K696" s="1"/>
  <c r="J695"/>
  <c r="K695" s="1"/>
  <c r="M694"/>
  <c r="J694"/>
  <c r="K693"/>
  <c r="J693"/>
  <c r="J692"/>
  <c r="K692" s="1"/>
  <c r="J691"/>
  <c r="K691" s="1"/>
  <c r="M690"/>
  <c r="J690"/>
  <c r="K689"/>
  <c r="J689"/>
  <c r="J688"/>
  <c r="K688" s="1"/>
  <c r="J687"/>
  <c r="K687" s="1"/>
  <c r="M686"/>
  <c r="J686"/>
  <c r="K685"/>
  <c r="J685"/>
  <c r="J684"/>
  <c r="K684" s="1"/>
  <c r="J683"/>
  <c r="K683" s="1"/>
  <c r="M682"/>
  <c r="J682"/>
  <c r="K681"/>
  <c r="J681"/>
  <c r="J680"/>
  <c r="K680" s="1"/>
  <c r="J679"/>
  <c r="K679" s="1"/>
  <c r="M678"/>
  <c r="J678"/>
  <c r="K677"/>
  <c r="J677"/>
  <c r="J676"/>
  <c r="K676" s="1"/>
  <c r="J675"/>
  <c r="K675" s="1"/>
  <c r="M674"/>
  <c r="J674"/>
  <c r="K673"/>
  <c r="J673"/>
  <c r="J672"/>
  <c r="K672" s="1"/>
  <c r="J671"/>
  <c r="K671" s="1"/>
  <c r="M670"/>
  <c r="J670"/>
  <c r="K669"/>
  <c r="J669"/>
  <c r="J668"/>
  <c r="K668" s="1"/>
  <c r="J667"/>
  <c r="K667" s="1"/>
  <c r="M666"/>
  <c r="J666"/>
  <c r="K665"/>
  <c r="J665"/>
  <c r="J664"/>
  <c r="K664" s="1"/>
  <c r="J663"/>
  <c r="K663" s="1"/>
  <c r="M662"/>
  <c r="J662"/>
  <c r="K661"/>
  <c r="J661"/>
  <c r="J660"/>
  <c r="K660" s="1"/>
  <c r="J659"/>
  <c r="K659" s="1"/>
  <c r="M658"/>
  <c r="J658"/>
  <c r="K657"/>
  <c r="J657"/>
  <c r="J656"/>
  <c r="K656" s="1"/>
  <c r="J655"/>
  <c r="K655" s="1"/>
  <c r="M654"/>
  <c r="J654"/>
  <c r="K653"/>
  <c r="J653"/>
  <c r="J652"/>
  <c r="K652" s="1"/>
  <c r="J651"/>
  <c r="K651" s="1"/>
  <c r="M650"/>
  <c r="J650"/>
  <c r="K649"/>
  <c r="J649"/>
  <c r="J648"/>
  <c r="K648" s="1"/>
  <c r="J647"/>
  <c r="K647" s="1"/>
  <c r="M646"/>
  <c r="J646"/>
  <c r="K645"/>
  <c r="J645"/>
  <c r="J644"/>
  <c r="K644" s="1"/>
  <c r="J643"/>
  <c r="K643" s="1"/>
  <c r="M642"/>
  <c r="J642"/>
  <c r="K641"/>
  <c r="J641"/>
  <c r="J640"/>
  <c r="K640" s="1"/>
  <c r="J639"/>
  <c r="K639" s="1"/>
  <c r="M638"/>
  <c r="J638"/>
  <c r="K637"/>
  <c r="J637"/>
  <c r="J636"/>
  <c r="K636" s="1"/>
  <c r="J635"/>
  <c r="K635" s="1"/>
  <c r="M634"/>
  <c r="J634"/>
  <c r="K633"/>
  <c r="J633"/>
  <c r="J632"/>
  <c r="K632" s="1"/>
  <c r="J631"/>
  <c r="K631" s="1"/>
  <c r="M630"/>
  <c r="J630"/>
  <c r="K629"/>
  <c r="J629"/>
  <c r="J628"/>
  <c r="K628" s="1"/>
  <c r="J627"/>
  <c r="K627" s="1"/>
  <c r="M626"/>
  <c r="J626"/>
  <c r="K625"/>
  <c r="J625"/>
  <c r="J624"/>
  <c r="K624" s="1"/>
  <c r="J623"/>
  <c r="K623" s="1"/>
  <c r="M622"/>
  <c r="J622"/>
  <c r="K621"/>
  <c r="J621"/>
  <c r="J620"/>
  <c r="K620" s="1"/>
  <c r="J619"/>
  <c r="K619" s="1"/>
  <c r="M618"/>
  <c r="J618"/>
  <c r="K617"/>
  <c r="J617"/>
  <c r="J616"/>
  <c r="K616" s="1"/>
  <c r="J615"/>
  <c r="K615" s="1"/>
  <c r="M614"/>
  <c r="J614"/>
  <c r="K613"/>
  <c r="J613"/>
  <c r="J612"/>
  <c r="K612" s="1"/>
  <c r="J611"/>
  <c r="K611" s="1"/>
  <c r="M610"/>
  <c r="J610"/>
  <c r="K609"/>
  <c r="J609"/>
  <c r="J608"/>
  <c r="K608" s="1"/>
  <c r="J607"/>
  <c r="K607" s="1"/>
  <c r="M606"/>
  <c r="J606"/>
  <c r="K605"/>
  <c r="J605"/>
  <c r="J604"/>
  <c r="K604" s="1"/>
  <c r="J603"/>
  <c r="K603" s="1"/>
  <c r="M602"/>
  <c r="J602"/>
  <c r="K601"/>
  <c r="J601"/>
  <c r="J600"/>
  <c r="K600" s="1"/>
  <c r="J599"/>
  <c r="K599" s="1"/>
  <c r="M598"/>
  <c r="J598"/>
  <c r="K597"/>
  <c r="J597"/>
  <c r="J596"/>
  <c r="K596" s="1"/>
  <c r="J595"/>
  <c r="K595" s="1"/>
  <c r="M594"/>
  <c r="J594"/>
  <c r="K593"/>
  <c r="J593"/>
  <c r="J592"/>
  <c r="K592" s="1"/>
  <c r="J591"/>
  <c r="K591" s="1"/>
  <c r="M590"/>
  <c r="J590"/>
  <c r="K589"/>
  <c r="J589"/>
  <c r="J588"/>
  <c r="K588" s="1"/>
  <c r="J587"/>
  <c r="K587" s="1"/>
  <c r="M586"/>
  <c r="J586"/>
  <c r="K585"/>
  <c r="J585"/>
  <c r="J584"/>
  <c r="K584" s="1"/>
  <c r="J583"/>
  <c r="K583" s="1"/>
  <c r="M582"/>
  <c r="J582"/>
  <c r="K581"/>
  <c r="J581"/>
  <c r="J580"/>
  <c r="K580" s="1"/>
  <c r="J579"/>
  <c r="K579" s="1"/>
  <c r="M578"/>
  <c r="J578"/>
  <c r="K577"/>
  <c r="J577"/>
  <c r="J576"/>
  <c r="K576" s="1"/>
  <c r="J575"/>
  <c r="K575" s="1"/>
  <c r="M574"/>
  <c r="J574"/>
  <c r="K573"/>
  <c r="J573"/>
  <c r="J572"/>
  <c r="K572" s="1"/>
  <c r="J571"/>
  <c r="K571" s="1"/>
  <c r="M570"/>
  <c r="J570"/>
  <c r="K569"/>
  <c r="J569"/>
  <c r="J568"/>
  <c r="K568" s="1"/>
  <c r="J567"/>
  <c r="K567" s="1"/>
  <c r="M566"/>
  <c r="J566"/>
  <c r="K565"/>
  <c r="J565"/>
  <c r="J564"/>
  <c r="K564" s="1"/>
  <c r="J563"/>
  <c r="K563" s="1"/>
  <c r="M562"/>
  <c r="J562"/>
  <c r="K561"/>
  <c r="J561"/>
  <c r="J560"/>
  <c r="K560" s="1"/>
  <c r="J559"/>
  <c r="K559" s="1"/>
  <c r="M558"/>
  <c r="J558"/>
  <c r="K557"/>
  <c r="J557"/>
  <c r="J556"/>
  <c r="K556" s="1"/>
  <c r="J555"/>
  <c r="K555" s="1"/>
  <c r="M554"/>
  <c r="J554"/>
  <c r="K553"/>
  <c r="J553"/>
  <c r="J552"/>
  <c r="K552" s="1"/>
  <c r="J551"/>
  <c r="K551" s="1"/>
  <c r="M550"/>
  <c r="J550"/>
  <c r="K549"/>
  <c r="J549"/>
  <c r="J548"/>
  <c r="K548" s="1"/>
  <c r="J547"/>
  <c r="K547" s="1"/>
  <c r="M546"/>
  <c r="J546"/>
  <c r="K545"/>
  <c r="J545"/>
  <c r="J544"/>
  <c r="K544" s="1"/>
  <c r="J543"/>
  <c r="K543" s="1"/>
  <c r="M542"/>
  <c r="J542"/>
  <c r="K541"/>
  <c r="J541"/>
  <c r="J540"/>
  <c r="K540" s="1"/>
  <c r="J539"/>
  <c r="K539" s="1"/>
  <c r="M538"/>
  <c r="J538"/>
  <c r="K537"/>
  <c r="J537"/>
  <c r="J536"/>
  <c r="K536" s="1"/>
  <c r="J535"/>
  <c r="K535" s="1"/>
  <c r="M534"/>
  <c r="J534"/>
  <c r="K533"/>
  <c r="J533"/>
  <c r="J532"/>
  <c r="K532" s="1"/>
  <c r="J531"/>
  <c r="K531" s="1"/>
  <c r="M530"/>
  <c r="J530"/>
  <c r="K529"/>
  <c r="J529"/>
  <c r="J528"/>
  <c r="K528" s="1"/>
  <c r="J527"/>
  <c r="K527" s="1"/>
  <c r="M526"/>
  <c r="J526"/>
  <c r="K525"/>
  <c r="J525"/>
  <c r="J524"/>
  <c r="K524" s="1"/>
  <c r="J523"/>
  <c r="K523" s="1"/>
  <c r="M522"/>
  <c r="J522"/>
  <c r="K521"/>
  <c r="J521"/>
  <c r="J520"/>
  <c r="K520" s="1"/>
  <c r="J519"/>
  <c r="K519" s="1"/>
  <c r="M518"/>
  <c r="J518"/>
  <c r="K517"/>
  <c r="J517"/>
  <c r="J516"/>
  <c r="K516" s="1"/>
  <c r="J515"/>
  <c r="K515" s="1"/>
  <c r="M514"/>
  <c r="J514"/>
  <c r="K513"/>
  <c r="J513"/>
  <c r="J512"/>
  <c r="K512" s="1"/>
  <c r="J511"/>
  <c r="K511" s="1"/>
  <c r="M510"/>
  <c r="J510"/>
  <c r="K509"/>
  <c r="J509"/>
  <c r="J508"/>
  <c r="K508" s="1"/>
  <c r="J507"/>
  <c r="K507" s="1"/>
  <c r="M506"/>
  <c r="J506"/>
  <c r="K505"/>
  <c r="J505"/>
  <c r="J504"/>
  <c r="K504" s="1"/>
  <c r="J503"/>
  <c r="K503" s="1"/>
  <c r="M502"/>
  <c r="J502"/>
  <c r="K501"/>
  <c r="J501"/>
  <c r="J500"/>
  <c r="K500" s="1"/>
  <c r="J499"/>
  <c r="K499" s="1"/>
  <c r="M498"/>
  <c r="J498"/>
  <c r="K497"/>
  <c r="J497"/>
  <c r="J496"/>
  <c r="K496" s="1"/>
  <c r="J495"/>
  <c r="K495" s="1"/>
  <c r="M494"/>
  <c r="J494"/>
  <c r="K493"/>
  <c r="J493"/>
  <c r="J492"/>
  <c r="K492" s="1"/>
  <c r="J491"/>
  <c r="K491" s="1"/>
  <c r="M490"/>
  <c r="J490"/>
  <c r="K489"/>
  <c r="J489"/>
  <c r="J488"/>
  <c r="K488" s="1"/>
  <c r="J487"/>
  <c r="K487" s="1"/>
  <c r="M486"/>
  <c r="J486"/>
  <c r="K485"/>
  <c r="J485"/>
  <c r="J484"/>
  <c r="K484" s="1"/>
  <c r="J483"/>
  <c r="K483" s="1"/>
  <c r="M482"/>
  <c r="J482"/>
  <c r="K481"/>
  <c r="J481"/>
  <c r="J480"/>
  <c r="K480" s="1"/>
  <c r="J479"/>
  <c r="K479" s="1"/>
  <c r="M478"/>
  <c r="J478"/>
  <c r="K477"/>
  <c r="J477"/>
  <c r="J476"/>
  <c r="K476" s="1"/>
  <c r="J475"/>
  <c r="K475" s="1"/>
  <c r="M474"/>
  <c r="J474"/>
  <c r="K473"/>
  <c r="J473"/>
  <c r="J472"/>
  <c r="K472" s="1"/>
  <c r="J471"/>
  <c r="K471" s="1"/>
  <c r="M470"/>
  <c r="J470"/>
  <c r="K470" s="1"/>
  <c r="L470" s="1"/>
  <c r="K469"/>
  <c r="J469"/>
  <c r="J468"/>
  <c r="K468" s="1"/>
  <c r="J467"/>
  <c r="K467" s="1"/>
  <c r="M466"/>
  <c r="J466"/>
  <c r="K465"/>
  <c r="J465"/>
  <c r="J464"/>
  <c r="K464" s="1"/>
  <c r="J463"/>
  <c r="K463" s="1"/>
  <c r="M462"/>
  <c r="J462"/>
  <c r="K462" s="1"/>
  <c r="L462" s="1"/>
  <c r="K461"/>
  <c r="J461"/>
  <c r="J460"/>
  <c r="K460" s="1"/>
  <c r="J459"/>
  <c r="K459" s="1"/>
  <c r="M458"/>
  <c r="J458"/>
  <c r="K457"/>
  <c r="J457"/>
  <c r="J456"/>
  <c r="K456" s="1"/>
  <c r="J455"/>
  <c r="K455" s="1"/>
  <c r="M454"/>
  <c r="J454"/>
  <c r="K454" s="1"/>
  <c r="L454" s="1"/>
  <c r="K453"/>
  <c r="J453"/>
  <c r="J452"/>
  <c r="K452" s="1"/>
  <c r="J451"/>
  <c r="K451" s="1"/>
  <c r="M450"/>
  <c r="J450"/>
  <c r="K449"/>
  <c r="J449"/>
  <c r="J448"/>
  <c r="K448" s="1"/>
  <c r="J447"/>
  <c r="K447" s="1"/>
  <c r="M446"/>
  <c r="J446"/>
  <c r="K446" s="1"/>
  <c r="L446" s="1"/>
  <c r="K445"/>
  <c r="J445"/>
  <c r="J444"/>
  <c r="K444" s="1"/>
  <c r="J443"/>
  <c r="K443" s="1"/>
  <c r="M442"/>
  <c r="J442"/>
  <c r="K441"/>
  <c r="J441"/>
  <c r="J440"/>
  <c r="K440" s="1"/>
  <c r="J439"/>
  <c r="K439" s="1"/>
  <c r="M438"/>
  <c r="J438"/>
  <c r="K438" s="1"/>
  <c r="L438" s="1"/>
  <c r="K437"/>
  <c r="J437"/>
  <c r="J436"/>
  <c r="K436" s="1"/>
  <c r="J435"/>
  <c r="K435" s="1"/>
  <c r="M434"/>
  <c r="J434"/>
  <c r="K433"/>
  <c r="J433"/>
  <c r="J432"/>
  <c r="K432" s="1"/>
  <c r="J431"/>
  <c r="K431" s="1"/>
  <c r="M430"/>
  <c r="J430"/>
  <c r="K430" s="1"/>
  <c r="L430" s="1"/>
  <c r="K429"/>
  <c r="J429"/>
  <c r="J428"/>
  <c r="K428" s="1"/>
  <c r="J427"/>
  <c r="K427" s="1"/>
  <c r="M426"/>
  <c r="J426"/>
  <c r="K425"/>
  <c r="J425"/>
  <c r="J424"/>
  <c r="K424" s="1"/>
  <c r="J423"/>
  <c r="K423" s="1"/>
  <c r="M422"/>
  <c r="J422"/>
  <c r="K422" s="1"/>
  <c r="L422" s="1"/>
  <c r="K421"/>
  <c r="J421"/>
  <c r="J420"/>
  <c r="K420" s="1"/>
  <c r="J419"/>
  <c r="K419" s="1"/>
  <c r="M418"/>
  <c r="J418"/>
  <c r="K417"/>
  <c r="J417"/>
  <c r="J416"/>
  <c r="K416" s="1"/>
  <c r="J415"/>
  <c r="K415" s="1"/>
  <c r="M414"/>
  <c r="J414"/>
  <c r="K414" s="1"/>
  <c r="L414" s="1"/>
  <c r="K413"/>
  <c r="J413"/>
  <c r="J412"/>
  <c r="K412" s="1"/>
  <c r="J411"/>
  <c r="K411" s="1"/>
  <c r="M410"/>
  <c r="J410"/>
  <c r="K409"/>
  <c r="J409"/>
  <c r="J408"/>
  <c r="K408" s="1"/>
  <c r="J407"/>
  <c r="K407" s="1"/>
  <c r="M406"/>
  <c r="J406"/>
  <c r="K406" s="1"/>
  <c r="L406" s="1"/>
  <c r="K405"/>
  <c r="J405"/>
  <c r="J404"/>
  <c r="K404" s="1"/>
  <c r="J403"/>
  <c r="K403" s="1"/>
  <c r="M402"/>
  <c r="J402"/>
  <c r="K401"/>
  <c r="J401"/>
  <c r="J400"/>
  <c r="K400" s="1"/>
  <c r="J399"/>
  <c r="K399" s="1"/>
  <c r="M398"/>
  <c r="J398"/>
  <c r="K398" s="1"/>
  <c r="L398" s="1"/>
  <c r="K397"/>
  <c r="J397"/>
  <c r="J396"/>
  <c r="K396" s="1"/>
  <c r="J395"/>
  <c r="K395" s="1"/>
  <c r="M394"/>
  <c r="J394"/>
  <c r="K393"/>
  <c r="J393"/>
  <c r="J392"/>
  <c r="K392" s="1"/>
  <c r="J391"/>
  <c r="K391" s="1"/>
  <c r="M390"/>
  <c r="J390"/>
  <c r="K390" s="1"/>
  <c r="L390" s="1"/>
  <c r="K389"/>
  <c r="J389"/>
  <c r="J388"/>
  <c r="K388" s="1"/>
  <c r="J387"/>
  <c r="K387" s="1"/>
  <c r="M386"/>
  <c r="J386"/>
  <c r="K385"/>
  <c r="J385"/>
  <c r="J384"/>
  <c r="K384" s="1"/>
  <c r="J383"/>
  <c r="K383" s="1"/>
  <c r="M382"/>
  <c r="J382"/>
  <c r="K382" s="1"/>
  <c r="L382" s="1"/>
  <c r="K381"/>
  <c r="J381"/>
  <c r="J380"/>
  <c r="K380" s="1"/>
  <c r="J379"/>
  <c r="K379" s="1"/>
  <c r="M378"/>
  <c r="J378"/>
  <c r="K377"/>
  <c r="J377"/>
  <c r="J376"/>
  <c r="K376" s="1"/>
  <c r="J375"/>
  <c r="K375" s="1"/>
  <c r="M374"/>
  <c r="J374"/>
  <c r="K374" s="1"/>
  <c r="L374" s="1"/>
  <c r="K373"/>
  <c r="J373"/>
  <c r="J372"/>
  <c r="K372" s="1"/>
  <c r="J371"/>
  <c r="K371" s="1"/>
  <c r="M370"/>
  <c r="J370"/>
  <c r="K369"/>
  <c r="J369"/>
  <c r="J368"/>
  <c r="K368" s="1"/>
  <c r="J367"/>
  <c r="K367" s="1"/>
  <c r="M366"/>
  <c r="J366"/>
  <c r="K366" s="1"/>
  <c r="L366" s="1"/>
  <c r="K365"/>
  <c r="J365"/>
  <c r="J364"/>
  <c r="K364" s="1"/>
  <c r="J363"/>
  <c r="K363" s="1"/>
  <c r="M362"/>
  <c r="J362"/>
  <c r="K361"/>
  <c r="J361"/>
  <c r="J360"/>
  <c r="K360" s="1"/>
  <c r="J359"/>
  <c r="K359" s="1"/>
  <c r="M358"/>
  <c r="J358"/>
  <c r="K358" s="1"/>
  <c r="L358" s="1"/>
  <c r="K357"/>
  <c r="J357"/>
  <c r="J356"/>
  <c r="K356" s="1"/>
  <c r="J355"/>
  <c r="K355" s="1"/>
  <c r="M354"/>
  <c r="J354"/>
  <c r="K353"/>
  <c r="J353"/>
  <c r="J352"/>
  <c r="K352" s="1"/>
  <c r="J351"/>
  <c r="K351" s="1"/>
  <c r="M350"/>
  <c r="J350"/>
  <c r="K350" s="1"/>
  <c r="L350" s="1"/>
  <c r="K349"/>
  <c r="J349"/>
  <c r="J348"/>
  <c r="K348" s="1"/>
  <c r="J347"/>
  <c r="K347" s="1"/>
  <c r="M346"/>
  <c r="J346"/>
  <c r="K345"/>
  <c r="J345"/>
  <c r="J344"/>
  <c r="K344" s="1"/>
  <c r="J343"/>
  <c r="K343" s="1"/>
  <c r="M342"/>
  <c r="J342"/>
  <c r="K342" s="1"/>
  <c r="L342" s="1"/>
  <c r="K341"/>
  <c r="J341"/>
  <c r="J340"/>
  <c r="K340" s="1"/>
  <c r="J339"/>
  <c r="K339" s="1"/>
  <c r="M338"/>
  <c r="J338"/>
  <c r="K337"/>
  <c r="J337"/>
  <c r="J336"/>
  <c r="K336" s="1"/>
  <c r="J335"/>
  <c r="K335" s="1"/>
  <c r="M334"/>
  <c r="J334"/>
  <c r="K334" s="1"/>
  <c r="L334" s="1"/>
  <c r="K333"/>
  <c r="J333"/>
  <c r="J332"/>
  <c r="K332" s="1"/>
  <c r="J331"/>
  <c r="K331" s="1"/>
  <c r="M330"/>
  <c r="J330"/>
  <c r="K329"/>
  <c r="J329"/>
  <c r="J328"/>
  <c r="K328" s="1"/>
  <c r="J327"/>
  <c r="K327" s="1"/>
  <c r="M326"/>
  <c r="J326"/>
  <c r="K326" s="1"/>
  <c r="L326" s="1"/>
  <c r="K325"/>
  <c r="J325"/>
  <c r="J324"/>
  <c r="K324" s="1"/>
  <c r="J323"/>
  <c r="K323" s="1"/>
  <c r="M322"/>
  <c r="J322"/>
  <c r="K321"/>
  <c r="J321"/>
  <c r="J320"/>
  <c r="K320" s="1"/>
  <c r="J319"/>
  <c r="K319" s="1"/>
  <c r="M318"/>
  <c r="J318"/>
  <c r="K318" s="1"/>
  <c r="L318" s="1"/>
  <c r="K317"/>
  <c r="J317"/>
  <c r="J316"/>
  <c r="K316" s="1"/>
  <c r="J315"/>
  <c r="K315" s="1"/>
  <c r="M314"/>
  <c r="J314"/>
  <c r="K313"/>
  <c r="J313"/>
  <c r="J312"/>
  <c r="K312" s="1"/>
  <c r="J311"/>
  <c r="K311" s="1"/>
  <c r="M310"/>
  <c r="J310"/>
  <c r="K310" s="1"/>
  <c r="L310" s="1"/>
  <c r="K309"/>
  <c r="J309"/>
  <c r="J308"/>
  <c r="K308" s="1"/>
  <c r="J307"/>
  <c r="K307" s="1"/>
  <c r="M306"/>
  <c r="J306"/>
  <c r="K305"/>
  <c r="J305"/>
  <c r="J304"/>
  <c r="K304" s="1"/>
  <c r="J303"/>
  <c r="K303" s="1"/>
  <c r="M302"/>
  <c r="J302"/>
  <c r="K302" s="1"/>
  <c r="L302" s="1"/>
  <c r="K301"/>
  <c r="J301"/>
  <c r="J300"/>
  <c r="K300" s="1"/>
  <c r="J299"/>
  <c r="K299" s="1"/>
  <c r="M298"/>
  <c r="J298"/>
  <c r="K297"/>
  <c r="J297"/>
  <c r="J296"/>
  <c r="K296" s="1"/>
  <c r="J295"/>
  <c r="K295" s="1"/>
  <c r="M294"/>
  <c r="J294"/>
  <c r="K294" s="1"/>
  <c r="L294" s="1"/>
  <c r="K293"/>
  <c r="J293"/>
  <c r="J292"/>
  <c r="K292" s="1"/>
  <c r="J291"/>
  <c r="K291" s="1"/>
  <c r="M290"/>
  <c r="J290"/>
  <c r="K289"/>
  <c r="J289"/>
  <c r="J288"/>
  <c r="K288" s="1"/>
  <c r="J287"/>
  <c r="K287" s="1"/>
  <c r="M286"/>
  <c r="J286"/>
  <c r="K286" s="1"/>
  <c r="L286" s="1"/>
  <c r="K285"/>
  <c r="J285"/>
  <c r="J284"/>
  <c r="K284" s="1"/>
  <c r="J283"/>
  <c r="K283" s="1"/>
  <c r="M282"/>
  <c r="J282"/>
  <c r="K281"/>
  <c r="J281"/>
  <c r="J280"/>
  <c r="K280" s="1"/>
  <c r="J279"/>
  <c r="K279" s="1"/>
  <c r="M278"/>
  <c r="J278"/>
  <c r="K278" s="1"/>
  <c r="L278" s="1"/>
  <c r="K277"/>
  <c r="J277"/>
  <c r="J276"/>
  <c r="K276" s="1"/>
  <c r="J275"/>
  <c r="K275" s="1"/>
  <c r="M274"/>
  <c r="J274"/>
  <c r="K273"/>
  <c r="J273"/>
  <c r="J272"/>
  <c r="K272" s="1"/>
  <c r="J271"/>
  <c r="K271" s="1"/>
  <c r="M270"/>
  <c r="J270"/>
  <c r="K270" s="1"/>
  <c r="L270" s="1"/>
  <c r="K269"/>
  <c r="J269"/>
  <c r="J268"/>
  <c r="K268" s="1"/>
  <c r="J267"/>
  <c r="K267" s="1"/>
  <c r="M266"/>
  <c r="J266"/>
  <c r="K265"/>
  <c r="J265"/>
  <c r="J264"/>
  <c r="K264" s="1"/>
  <c r="J263"/>
  <c r="K263" s="1"/>
  <c r="M262"/>
  <c r="J262"/>
  <c r="K262" s="1"/>
  <c r="L262" s="1"/>
  <c r="K261"/>
  <c r="J261"/>
  <c r="J260"/>
  <c r="K260" s="1"/>
  <c r="J259"/>
  <c r="K259" s="1"/>
  <c r="M258"/>
  <c r="J258"/>
  <c r="K257"/>
  <c r="J257"/>
  <c r="J256"/>
  <c r="K256" s="1"/>
  <c r="J255"/>
  <c r="K255" s="1"/>
  <c r="M254"/>
  <c r="J254"/>
  <c r="K254" s="1"/>
  <c r="L254" s="1"/>
  <c r="K253"/>
  <c r="J253"/>
  <c r="J252"/>
  <c r="K252" s="1"/>
  <c r="J251"/>
  <c r="K251" s="1"/>
  <c r="M250"/>
  <c r="J250"/>
  <c r="K249"/>
  <c r="J249"/>
  <c r="J248"/>
  <c r="K248" s="1"/>
  <c r="J247"/>
  <c r="K247" s="1"/>
  <c r="M246"/>
  <c r="J246"/>
  <c r="K246" s="1"/>
  <c r="L246" s="1"/>
  <c r="K245"/>
  <c r="J245"/>
  <c r="J244"/>
  <c r="K244" s="1"/>
  <c r="J243"/>
  <c r="K243" s="1"/>
  <c r="M242"/>
  <c r="J242"/>
  <c r="K241"/>
  <c r="J241"/>
  <c r="J240"/>
  <c r="K240" s="1"/>
  <c r="J239"/>
  <c r="K239" s="1"/>
  <c r="M238"/>
  <c r="J238"/>
  <c r="K238" s="1"/>
  <c r="L238" s="1"/>
  <c r="K237"/>
  <c r="J237"/>
  <c r="J236"/>
  <c r="K236" s="1"/>
  <c r="J235"/>
  <c r="K235" s="1"/>
  <c r="M234"/>
  <c r="J234"/>
  <c r="K233"/>
  <c r="J233"/>
  <c r="J232"/>
  <c r="K232" s="1"/>
  <c r="J231"/>
  <c r="K231" s="1"/>
  <c r="M230"/>
  <c r="J230"/>
  <c r="K230" s="1"/>
  <c r="L230" s="1"/>
  <c r="K229"/>
  <c r="J229"/>
  <c r="J228"/>
  <c r="K228" s="1"/>
  <c r="J227"/>
  <c r="K227" s="1"/>
  <c r="M226"/>
  <c r="J226"/>
  <c r="K225"/>
  <c r="J225"/>
  <c r="J224"/>
  <c r="K224" s="1"/>
  <c r="J223"/>
  <c r="K223" s="1"/>
  <c r="M222"/>
  <c r="J222"/>
  <c r="K222" s="1"/>
  <c r="L222" s="1"/>
  <c r="K221"/>
  <c r="J221"/>
  <c r="J220"/>
  <c r="K220" s="1"/>
  <c r="J219"/>
  <c r="K219" s="1"/>
  <c r="M218"/>
  <c r="J218"/>
  <c r="K217"/>
  <c r="J217"/>
  <c r="J216"/>
  <c r="K216" s="1"/>
  <c r="J215"/>
  <c r="K215" s="1"/>
  <c r="M214"/>
  <c r="J214"/>
  <c r="K214" s="1"/>
  <c r="L214" s="1"/>
  <c r="K213"/>
  <c r="J213"/>
  <c r="J212"/>
  <c r="K212" s="1"/>
  <c r="J211"/>
  <c r="K211" s="1"/>
  <c r="M210"/>
  <c r="J210"/>
  <c r="K209"/>
  <c r="J209"/>
  <c r="J208"/>
  <c r="K208" s="1"/>
  <c r="J207"/>
  <c r="K207" s="1"/>
  <c r="M206"/>
  <c r="J206"/>
  <c r="K206" s="1"/>
  <c r="L206" s="1"/>
  <c r="K205"/>
  <c r="J205"/>
  <c r="J204"/>
  <c r="K204" s="1"/>
  <c r="J203"/>
  <c r="K203" s="1"/>
  <c r="M202"/>
  <c r="J202"/>
  <c r="K201"/>
  <c r="J201"/>
  <c r="J200"/>
  <c r="K200" s="1"/>
  <c r="J199"/>
  <c r="K199" s="1"/>
  <c r="M198"/>
  <c r="J198"/>
  <c r="K198" s="1"/>
  <c r="L198" s="1"/>
  <c r="K197"/>
  <c r="J197"/>
  <c r="J196"/>
  <c r="K196" s="1"/>
  <c r="J195"/>
  <c r="K195" s="1"/>
  <c r="M194"/>
  <c r="J194"/>
  <c r="K193"/>
  <c r="J193"/>
  <c r="J192"/>
  <c r="K192" s="1"/>
  <c r="J191"/>
  <c r="K191" s="1"/>
  <c r="M190"/>
  <c r="J190"/>
  <c r="K190" s="1"/>
  <c r="L190" s="1"/>
  <c r="K189"/>
  <c r="J189"/>
  <c r="J188"/>
  <c r="K188" s="1"/>
  <c r="J187"/>
  <c r="K187" s="1"/>
  <c r="M186"/>
  <c r="J186"/>
  <c r="K185"/>
  <c r="J185"/>
  <c r="J184"/>
  <c r="K184" s="1"/>
  <c r="J183"/>
  <c r="K183" s="1"/>
  <c r="M182"/>
  <c r="J182"/>
  <c r="K182" s="1"/>
  <c r="L182" s="1"/>
  <c r="K181"/>
  <c r="J181"/>
  <c r="J180"/>
  <c r="K180" s="1"/>
  <c r="J179"/>
  <c r="K179" s="1"/>
  <c r="M178"/>
  <c r="J178"/>
  <c r="K177"/>
  <c r="J177"/>
  <c r="J176"/>
  <c r="K176" s="1"/>
  <c r="J175"/>
  <c r="K175" s="1"/>
  <c r="M174"/>
  <c r="J174"/>
  <c r="K174" s="1"/>
  <c r="L174" s="1"/>
  <c r="K173"/>
  <c r="J173"/>
  <c r="J172"/>
  <c r="K172" s="1"/>
  <c r="J171"/>
  <c r="K171" s="1"/>
  <c r="M170"/>
  <c r="J170"/>
  <c r="K169"/>
  <c r="J169"/>
  <c r="J168"/>
  <c r="K168" s="1"/>
  <c r="J167"/>
  <c r="K167" s="1"/>
  <c r="M166"/>
  <c r="J166"/>
  <c r="K166" s="1"/>
  <c r="L166" s="1"/>
  <c r="K165"/>
  <c r="J165"/>
  <c r="J164"/>
  <c r="K164" s="1"/>
  <c r="J163"/>
  <c r="K163" s="1"/>
  <c r="M162"/>
  <c r="J162"/>
  <c r="K161"/>
  <c r="J161"/>
  <c r="J160"/>
  <c r="K160" s="1"/>
  <c r="J159"/>
  <c r="K159" s="1"/>
  <c r="M158"/>
  <c r="J158"/>
  <c r="K158" s="1"/>
  <c r="L158" s="1"/>
  <c r="K157"/>
  <c r="J157"/>
  <c r="J156"/>
  <c r="K156" s="1"/>
  <c r="J155"/>
  <c r="K155" s="1"/>
  <c r="M154"/>
  <c r="J154"/>
  <c r="K153"/>
  <c r="J153"/>
  <c r="J152"/>
  <c r="K152" s="1"/>
  <c r="J151"/>
  <c r="K151" s="1"/>
  <c r="M150"/>
  <c r="J150"/>
  <c r="K150" s="1"/>
  <c r="L150" s="1"/>
  <c r="K149"/>
  <c r="J149"/>
  <c r="J148"/>
  <c r="K148" s="1"/>
  <c r="J147"/>
  <c r="K147" s="1"/>
  <c r="M146"/>
  <c r="J146"/>
  <c r="K145"/>
  <c r="J145"/>
  <c r="J144"/>
  <c r="K144" s="1"/>
  <c r="J143"/>
  <c r="K143" s="1"/>
  <c r="M142"/>
  <c r="J142"/>
  <c r="K142" s="1"/>
  <c r="L142" s="1"/>
  <c r="K141"/>
  <c r="J141"/>
  <c r="J140"/>
  <c r="K140" s="1"/>
  <c r="J139"/>
  <c r="K139" s="1"/>
  <c r="M138"/>
  <c r="J138"/>
  <c r="K137"/>
  <c r="J137"/>
  <c r="J136"/>
  <c r="K136" s="1"/>
  <c r="J135"/>
  <c r="K135" s="1"/>
  <c r="M134"/>
  <c r="J134"/>
  <c r="K134" s="1"/>
  <c r="L134" s="1"/>
  <c r="K133"/>
  <c r="J133"/>
  <c r="J132"/>
  <c r="K132" s="1"/>
  <c r="J131"/>
  <c r="K131" s="1"/>
  <c r="M130"/>
  <c r="J130"/>
  <c r="K129"/>
  <c r="J129"/>
  <c r="J128"/>
  <c r="K128" s="1"/>
  <c r="J127"/>
  <c r="K127" s="1"/>
  <c r="M126"/>
  <c r="J126"/>
  <c r="K126" s="1"/>
  <c r="L126" s="1"/>
  <c r="K125"/>
  <c r="J125"/>
  <c r="J124"/>
  <c r="K124" s="1"/>
  <c r="J123"/>
  <c r="K123" s="1"/>
  <c r="M122"/>
  <c r="J122"/>
  <c r="K121"/>
  <c r="J121"/>
  <c r="J120"/>
  <c r="K120" s="1"/>
  <c r="J119"/>
  <c r="K119" s="1"/>
  <c r="M118"/>
  <c r="J118"/>
  <c r="K118" s="1"/>
  <c r="L118" s="1"/>
  <c r="K117"/>
  <c r="J117"/>
  <c r="J116"/>
  <c r="K116" s="1"/>
  <c r="J115"/>
  <c r="K115" s="1"/>
  <c r="M114"/>
  <c r="J114"/>
  <c r="K113"/>
  <c r="J113"/>
  <c r="J112"/>
  <c r="K112" s="1"/>
  <c r="J111"/>
  <c r="K111" s="1"/>
  <c r="M110"/>
  <c r="J110"/>
  <c r="K110" s="1"/>
  <c r="L110" s="1"/>
  <c r="K109"/>
  <c r="J109"/>
  <c r="J108"/>
  <c r="K108" s="1"/>
  <c r="J107"/>
  <c r="K107" s="1"/>
  <c r="M106"/>
  <c r="J106"/>
  <c r="K105"/>
  <c r="J105"/>
  <c r="J104"/>
  <c r="K104" s="1"/>
  <c r="J103"/>
  <c r="K103" s="1"/>
  <c r="M102"/>
  <c r="J102"/>
  <c r="K102" s="1"/>
  <c r="L102" s="1"/>
  <c r="K101"/>
  <c r="J101"/>
  <c r="J100"/>
  <c r="K100" s="1"/>
  <c r="J99"/>
  <c r="K99" s="1"/>
  <c r="M98"/>
  <c r="J98"/>
  <c r="K97"/>
  <c r="J97"/>
  <c r="J96"/>
  <c r="K96" s="1"/>
  <c r="J95"/>
  <c r="K95" s="1"/>
  <c r="M94"/>
  <c r="J94"/>
  <c r="K94" s="1"/>
  <c r="L94" s="1"/>
  <c r="K93"/>
  <c r="J93"/>
  <c r="J92"/>
  <c r="K92" s="1"/>
  <c r="J91"/>
  <c r="K91" s="1"/>
  <c r="M90"/>
  <c r="J90"/>
  <c r="K89"/>
  <c r="J89"/>
  <c r="J88"/>
  <c r="K88" s="1"/>
  <c r="J87"/>
  <c r="K87" s="1"/>
  <c r="M86"/>
  <c r="J86"/>
  <c r="K86" s="1"/>
  <c r="L86" s="1"/>
  <c r="K85"/>
  <c r="J85"/>
  <c r="J84"/>
  <c r="K84" s="1"/>
  <c r="J83"/>
  <c r="K83" s="1"/>
  <c r="M82"/>
  <c r="J82"/>
  <c r="K81"/>
  <c r="J81"/>
  <c r="J80"/>
  <c r="K80" s="1"/>
  <c r="J79"/>
  <c r="K79" s="1"/>
  <c r="M78"/>
  <c r="J78"/>
  <c r="K78" s="1"/>
  <c r="L78" s="1"/>
  <c r="K77"/>
  <c r="J77"/>
  <c r="J76"/>
  <c r="K76" s="1"/>
  <c r="J75"/>
  <c r="K75" s="1"/>
  <c r="M74"/>
  <c r="J74"/>
  <c r="K73"/>
  <c r="J73"/>
  <c r="J72"/>
  <c r="K72" s="1"/>
  <c r="J71"/>
  <c r="K71" s="1"/>
  <c r="M70"/>
  <c r="J70"/>
  <c r="K70" s="1"/>
  <c r="L70" s="1"/>
  <c r="K69"/>
  <c r="J69"/>
  <c r="J68"/>
  <c r="K68" s="1"/>
  <c r="J67"/>
  <c r="K67" s="1"/>
  <c r="M66"/>
  <c r="J66"/>
  <c r="K65"/>
  <c r="J65"/>
  <c r="J64"/>
  <c r="K64" s="1"/>
  <c r="J63"/>
  <c r="K63" s="1"/>
  <c r="M62"/>
  <c r="J62"/>
  <c r="K62" s="1"/>
  <c r="L62" s="1"/>
  <c r="K61"/>
  <c r="J61"/>
  <c r="J60"/>
  <c r="K60" s="1"/>
  <c r="J59"/>
  <c r="K59" s="1"/>
  <c r="M58"/>
  <c r="J58"/>
  <c r="K57"/>
  <c r="J57"/>
  <c r="J56"/>
  <c r="K56" s="1"/>
  <c r="J55"/>
  <c r="K55" s="1"/>
  <c r="M54"/>
  <c r="J54"/>
  <c r="K54" s="1"/>
  <c r="L54" s="1"/>
  <c r="K53"/>
  <c r="J53"/>
  <c r="J52"/>
  <c r="K52" s="1"/>
  <c r="J51"/>
  <c r="K51" s="1"/>
  <c r="M50"/>
  <c r="J50"/>
  <c r="K49"/>
  <c r="J49"/>
  <c r="J48"/>
  <c r="K48" s="1"/>
  <c r="J47"/>
  <c r="K47" s="1"/>
  <c r="M46"/>
  <c r="J46"/>
  <c r="K46" s="1"/>
  <c r="L46" s="1"/>
  <c r="K45"/>
  <c r="J45"/>
  <c r="J44"/>
  <c r="K44" s="1"/>
  <c r="J43"/>
  <c r="K43" s="1"/>
  <c r="M42"/>
  <c r="J42"/>
  <c r="K41"/>
  <c r="J41"/>
  <c r="J40"/>
  <c r="K40" s="1"/>
  <c r="J39"/>
  <c r="K39" s="1"/>
  <c r="M38"/>
  <c r="J38"/>
  <c r="K38" s="1"/>
  <c r="L38" s="1"/>
  <c r="K37"/>
  <c r="J37"/>
  <c r="J36"/>
  <c r="K36" s="1"/>
  <c r="J35"/>
  <c r="K35" s="1"/>
  <c r="M34"/>
  <c r="J34"/>
  <c r="K33"/>
  <c r="J33"/>
  <c r="J32"/>
  <c r="K32" s="1"/>
  <c r="J31"/>
  <c r="K31" s="1"/>
  <c r="M30"/>
  <c r="J30"/>
  <c r="K30" s="1"/>
  <c r="L30" s="1"/>
  <c r="K29"/>
  <c r="J29"/>
  <c r="J28"/>
  <c r="K28" s="1"/>
  <c r="J27"/>
  <c r="K27" s="1"/>
  <c r="M26"/>
  <c r="J26"/>
  <c r="K25"/>
  <c r="J25"/>
  <c r="J24"/>
  <c r="K24" s="1"/>
  <c r="J23"/>
  <c r="K23" s="1"/>
  <c r="M22"/>
  <c r="J22"/>
  <c r="K22" s="1"/>
  <c r="L22" s="1"/>
  <c r="K21"/>
  <c r="J21"/>
  <c r="J20"/>
  <c r="K20" s="1"/>
  <c r="J19"/>
  <c r="K19" s="1"/>
  <c r="M18"/>
  <c r="J18"/>
  <c r="K17"/>
  <c r="J17"/>
  <c r="J16"/>
  <c r="K16" s="1"/>
  <c r="J15"/>
  <c r="K15" s="1"/>
  <c r="M14"/>
  <c r="J14"/>
  <c r="K14" s="1"/>
  <c r="L14" s="1"/>
  <c r="K13"/>
  <c r="J13"/>
  <c r="J12"/>
  <c r="K12" s="1"/>
  <c r="J11"/>
  <c r="K11" s="1"/>
  <c r="M10"/>
  <c r="J10"/>
  <c r="K9"/>
  <c r="J9"/>
  <c r="J8"/>
  <c r="K8" s="1"/>
  <c r="J7"/>
  <c r="K7" s="1"/>
  <c r="M6"/>
  <c r="J6"/>
  <c r="K6" s="1"/>
  <c r="B3"/>
  <c r="K5"/>
  <c r="J5"/>
  <c r="M2" s="1"/>
  <c r="J4"/>
  <c r="K4" s="1"/>
  <c r="J3"/>
  <c r="K3" s="1"/>
  <c r="J2"/>
  <c r="K2" s="1"/>
  <c r="B2" i="8"/>
  <c r="B3" i="11"/>
  <c r="E19"/>
  <c r="E18"/>
  <c r="E14"/>
  <c r="E13"/>
  <c r="E9"/>
  <c r="E8"/>
  <c r="J4"/>
  <c r="K4" s="1"/>
  <c r="E4"/>
  <c r="J3"/>
  <c r="K3" s="1"/>
  <c r="E3"/>
  <c r="J2"/>
  <c r="M510" i="8"/>
  <c r="N510" s="1"/>
  <c r="M509"/>
  <c r="M506"/>
  <c r="M505"/>
  <c r="M502"/>
  <c r="N502" s="1"/>
  <c r="M501"/>
  <c r="M498"/>
  <c r="P498" s="1"/>
  <c r="M497"/>
  <c r="N497" s="1"/>
  <c r="M494"/>
  <c r="N494" s="1"/>
  <c r="M493"/>
  <c r="N493" s="1"/>
  <c r="M490"/>
  <c r="M489"/>
  <c r="N489" s="1"/>
  <c r="M486"/>
  <c r="N486" s="1"/>
  <c r="M485"/>
  <c r="N485" s="1"/>
  <c r="M482"/>
  <c r="P482" s="1"/>
  <c r="M481"/>
  <c r="N481" s="1"/>
  <c r="M478"/>
  <c r="N478" s="1"/>
  <c r="M477"/>
  <c r="N477" s="1"/>
  <c r="M474"/>
  <c r="M473"/>
  <c r="N473" s="1"/>
  <c r="M470"/>
  <c r="N470" s="1"/>
  <c r="M469"/>
  <c r="N469" s="1"/>
  <c r="M466"/>
  <c r="P466" s="1"/>
  <c r="M465"/>
  <c r="N465" s="1"/>
  <c r="M462"/>
  <c r="N462" s="1"/>
  <c r="M461"/>
  <c r="N461" s="1"/>
  <c r="M458"/>
  <c r="M457"/>
  <c r="N457" s="1"/>
  <c r="M454"/>
  <c r="N454" s="1"/>
  <c r="M453"/>
  <c r="N453" s="1"/>
  <c r="M450"/>
  <c r="P450" s="1"/>
  <c r="M449"/>
  <c r="N449" s="1"/>
  <c r="M446"/>
  <c r="N446" s="1"/>
  <c r="M445"/>
  <c r="N445" s="1"/>
  <c r="M442"/>
  <c r="M441"/>
  <c r="N441" s="1"/>
  <c r="M438"/>
  <c r="N438" s="1"/>
  <c r="M437"/>
  <c r="N437" s="1"/>
  <c r="M434"/>
  <c r="P434" s="1"/>
  <c r="M433"/>
  <c r="N433" s="1"/>
  <c r="M430"/>
  <c r="N430" s="1"/>
  <c r="M429"/>
  <c r="N429" s="1"/>
  <c r="M426"/>
  <c r="M425"/>
  <c r="N425" s="1"/>
  <c r="M422"/>
  <c r="N422" s="1"/>
  <c r="M421"/>
  <c r="N421" s="1"/>
  <c r="M418"/>
  <c r="P418" s="1"/>
  <c r="M417"/>
  <c r="N417" s="1"/>
  <c r="M414"/>
  <c r="N414" s="1"/>
  <c r="M413"/>
  <c r="N413" s="1"/>
  <c r="M410"/>
  <c r="M409"/>
  <c r="N409" s="1"/>
  <c r="M406"/>
  <c r="N406" s="1"/>
  <c r="M405"/>
  <c r="N405" s="1"/>
  <c r="M402"/>
  <c r="P402" s="1"/>
  <c r="M401"/>
  <c r="N401" s="1"/>
  <c r="M398"/>
  <c r="N398" s="1"/>
  <c r="M397"/>
  <c r="N397" s="1"/>
  <c r="M394"/>
  <c r="M393"/>
  <c r="N393" s="1"/>
  <c r="M390"/>
  <c r="N390" s="1"/>
  <c r="M389"/>
  <c r="N389" s="1"/>
  <c r="M386"/>
  <c r="P386" s="1"/>
  <c r="M385"/>
  <c r="N385" s="1"/>
  <c r="M382"/>
  <c r="N382" s="1"/>
  <c r="M381"/>
  <c r="N381" s="1"/>
  <c r="M378"/>
  <c r="M377"/>
  <c r="N377" s="1"/>
  <c r="M374"/>
  <c r="N374" s="1"/>
  <c r="M373"/>
  <c r="N373" s="1"/>
  <c r="M370"/>
  <c r="P370" s="1"/>
  <c r="M369"/>
  <c r="N369" s="1"/>
  <c r="M366"/>
  <c r="N366" s="1"/>
  <c r="M365"/>
  <c r="N365" s="1"/>
  <c r="M362"/>
  <c r="M361"/>
  <c r="N361" s="1"/>
  <c r="M358"/>
  <c r="N358" s="1"/>
  <c r="M357"/>
  <c r="N357" s="1"/>
  <c r="M354"/>
  <c r="P354" s="1"/>
  <c r="M353"/>
  <c r="N353" s="1"/>
  <c r="M350"/>
  <c r="N350" s="1"/>
  <c r="M349"/>
  <c r="N349" s="1"/>
  <c r="M346"/>
  <c r="M345"/>
  <c r="N345" s="1"/>
  <c r="M342"/>
  <c r="N342" s="1"/>
  <c r="M341"/>
  <c r="N341" s="1"/>
  <c r="M338"/>
  <c r="N338" s="1"/>
  <c r="M337"/>
  <c r="N337" s="1"/>
  <c r="M334"/>
  <c r="N334" s="1"/>
  <c r="M333"/>
  <c r="N333" s="1"/>
  <c r="M330"/>
  <c r="N330" s="1"/>
  <c r="M329"/>
  <c r="N329" s="1"/>
  <c r="M326"/>
  <c r="N326" s="1"/>
  <c r="M325"/>
  <c r="N325" s="1"/>
  <c r="M322"/>
  <c r="N322" s="1"/>
  <c r="M321"/>
  <c r="N321" s="1"/>
  <c r="M318"/>
  <c r="N318" s="1"/>
  <c r="M317"/>
  <c r="N317" s="1"/>
  <c r="M314"/>
  <c r="N314" s="1"/>
  <c r="M313"/>
  <c r="N313" s="1"/>
  <c r="M310"/>
  <c r="N310" s="1"/>
  <c r="M309"/>
  <c r="N309" s="1"/>
  <c r="M306"/>
  <c r="N306" s="1"/>
  <c r="M305"/>
  <c r="N305" s="1"/>
  <c r="M302"/>
  <c r="N302" s="1"/>
  <c r="M301"/>
  <c r="N301" s="1"/>
  <c r="M298"/>
  <c r="N298" s="1"/>
  <c r="M297"/>
  <c r="N297" s="1"/>
  <c r="M294"/>
  <c r="N294" s="1"/>
  <c r="M293"/>
  <c r="N293" s="1"/>
  <c r="M290"/>
  <c r="N290" s="1"/>
  <c r="M289"/>
  <c r="N289" s="1"/>
  <c r="M286"/>
  <c r="N286" s="1"/>
  <c r="M285"/>
  <c r="N285" s="1"/>
  <c r="M282"/>
  <c r="N282" s="1"/>
  <c r="M281"/>
  <c r="N281" s="1"/>
  <c r="M278"/>
  <c r="N278" s="1"/>
  <c r="M277"/>
  <c r="N277" s="1"/>
  <c r="M274"/>
  <c r="N274" s="1"/>
  <c r="M273"/>
  <c r="N273" s="1"/>
  <c r="M270"/>
  <c r="N270" s="1"/>
  <c r="M269"/>
  <c r="N269" s="1"/>
  <c r="M266"/>
  <c r="N266" s="1"/>
  <c r="M265"/>
  <c r="N265" s="1"/>
  <c r="M262"/>
  <c r="N262" s="1"/>
  <c r="M261"/>
  <c r="N261" s="1"/>
  <c r="M258"/>
  <c r="N258" s="1"/>
  <c r="M257"/>
  <c r="N257" s="1"/>
  <c r="M254"/>
  <c r="N254" s="1"/>
  <c r="M253"/>
  <c r="N253" s="1"/>
  <c r="M250"/>
  <c r="N250" s="1"/>
  <c r="M249"/>
  <c r="N249" s="1"/>
  <c r="M246"/>
  <c r="N246" s="1"/>
  <c r="M245"/>
  <c r="N245" s="1"/>
  <c r="M242"/>
  <c r="N242" s="1"/>
  <c r="M241"/>
  <c r="N241" s="1"/>
  <c r="M238"/>
  <c r="N238" s="1"/>
  <c r="M237"/>
  <c r="N237" s="1"/>
  <c r="M234"/>
  <c r="N234" s="1"/>
  <c r="M233"/>
  <c r="N233" s="1"/>
  <c r="M230"/>
  <c r="N230" s="1"/>
  <c r="M229"/>
  <c r="N229" s="1"/>
  <c r="M226"/>
  <c r="N226" s="1"/>
  <c r="M225"/>
  <c r="N225" s="1"/>
  <c r="M222"/>
  <c r="N222" s="1"/>
  <c r="M221"/>
  <c r="N221" s="1"/>
  <c r="M218"/>
  <c r="N218" s="1"/>
  <c r="M217"/>
  <c r="N217" s="1"/>
  <c r="M214"/>
  <c r="N214" s="1"/>
  <c r="M213"/>
  <c r="N213" s="1"/>
  <c r="M210"/>
  <c r="N210" s="1"/>
  <c r="M209"/>
  <c r="N209" s="1"/>
  <c r="M206"/>
  <c r="N206" s="1"/>
  <c r="M205"/>
  <c r="N205" s="1"/>
  <c r="M202"/>
  <c r="N202" s="1"/>
  <c r="M201"/>
  <c r="N201" s="1"/>
  <c r="M198"/>
  <c r="N198" s="1"/>
  <c r="M197"/>
  <c r="N197" s="1"/>
  <c r="M194"/>
  <c r="N194" s="1"/>
  <c r="M193"/>
  <c r="N193" s="1"/>
  <c r="M190"/>
  <c r="N190" s="1"/>
  <c r="M189"/>
  <c r="N189" s="1"/>
  <c r="M186"/>
  <c r="N186" s="1"/>
  <c r="M185"/>
  <c r="N185" s="1"/>
  <c r="M182"/>
  <c r="N182" s="1"/>
  <c r="M181"/>
  <c r="N181" s="1"/>
  <c r="M178"/>
  <c r="N178" s="1"/>
  <c r="M177"/>
  <c r="N177" s="1"/>
  <c r="M174"/>
  <c r="N174" s="1"/>
  <c r="M173"/>
  <c r="N173" s="1"/>
  <c r="M170"/>
  <c r="N170" s="1"/>
  <c r="M169"/>
  <c r="N169" s="1"/>
  <c r="M166"/>
  <c r="N166" s="1"/>
  <c r="M165"/>
  <c r="N165" s="1"/>
  <c r="M162"/>
  <c r="N162" s="1"/>
  <c r="M161"/>
  <c r="N161" s="1"/>
  <c r="M158"/>
  <c r="N158" s="1"/>
  <c r="M157"/>
  <c r="N157" s="1"/>
  <c r="M154"/>
  <c r="N154" s="1"/>
  <c r="M153"/>
  <c r="N153" s="1"/>
  <c r="M150"/>
  <c r="N150" s="1"/>
  <c r="M149"/>
  <c r="N149" s="1"/>
  <c r="M146"/>
  <c r="N146" s="1"/>
  <c r="M145"/>
  <c r="N145" s="1"/>
  <c r="M142"/>
  <c r="N142" s="1"/>
  <c r="M141"/>
  <c r="N141" s="1"/>
  <c r="M138"/>
  <c r="N138" s="1"/>
  <c r="M137"/>
  <c r="N137" s="1"/>
  <c r="M134"/>
  <c r="N134" s="1"/>
  <c r="M133"/>
  <c r="N133" s="1"/>
  <c r="M130"/>
  <c r="N130" s="1"/>
  <c r="M129"/>
  <c r="N129" s="1"/>
  <c r="M126"/>
  <c r="N126" s="1"/>
  <c r="M125"/>
  <c r="N125" s="1"/>
  <c r="M122"/>
  <c r="N122" s="1"/>
  <c r="M121"/>
  <c r="N121" s="1"/>
  <c r="M118"/>
  <c r="N118" s="1"/>
  <c r="M117"/>
  <c r="N117" s="1"/>
  <c r="M114"/>
  <c r="N114" s="1"/>
  <c r="M113"/>
  <c r="N113" s="1"/>
  <c r="M110"/>
  <c r="N110" s="1"/>
  <c r="M109"/>
  <c r="N109" s="1"/>
  <c r="M106"/>
  <c r="N106" s="1"/>
  <c r="M105"/>
  <c r="N105" s="1"/>
  <c r="M102"/>
  <c r="N102" s="1"/>
  <c r="M101"/>
  <c r="N101" s="1"/>
  <c r="M98"/>
  <c r="P98" s="1"/>
  <c r="M97"/>
  <c r="N97" s="1"/>
  <c r="M94"/>
  <c r="N94" s="1"/>
  <c r="M93"/>
  <c r="N93" s="1"/>
  <c r="M90"/>
  <c r="M89"/>
  <c r="N89" s="1"/>
  <c r="M86"/>
  <c r="N86" s="1"/>
  <c r="M85"/>
  <c r="N85" s="1"/>
  <c r="M82"/>
  <c r="P82" s="1"/>
  <c r="M81"/>
  <c r="N81" s="1"/>
  <c r="M78"/>
  <c r="N78" s="1"/>
  <c r="M77"/>
  <c r="N77" s="1"/>
  <c r="M74"/>
  <c r="M73"/>
  <c r="N73" s="1"/>
  <c r="M70"/>
  <c r="N70" s="1"/>
  <c r="M69"/>
  <c r="N69" s="1"/>
  <c r="M66"/>
  <c r="P66" s="1"/>
  <c r="M65"/>
  <c r="N65" s="1"/>
  <c r="M62"/>
  <c r="N62" s="1"/>
  <c r="M61"/>
  <c r="N61" s="1"/>
  <c r="M58"/>
  <c r="M57"/>
  <c r="N57" s="1"/>
  <c r="M54"/>
  <c r="M53"/>
  <c r="N53" s="1"/>
  <c r="M50"/>
  <c r="N50" s="1"/>
  <c r="M49"/>
  <c r="N49" s="1"/>
  <c r="M46"/>
  <c r="N46" s="1"/>
  <c r="M45"/>
  <c r="N45" s="1"/>
  <c r="M42"/>
  <c r="N42" s="1"/>
  <c r="M41"/>
  <c r="N41" s="1"/>
  <c r="M38"/>
  <c r="M37"/>
  <c r="N37" s="1"/>
  <c r="M34"/>
  <c r="N34" s="1"/>
  <c r="M33"/>
  <c r="N33" s="1"/>
  <c r="M30"/>
  <c r="N30" s="1"/>
  <c r="M29"/>
  <c r="N29" s="1"/>
  <c r="M26"/>
  <c r="N26" s="1"/>
  <c r="M25"/>
  <c r="N25" s="1"/>
  <c r="M22"/>
  <c r="M21"/>
  <c r="N21" s="1"/>
  <c r="M18"/>
  <c r="N18" s="1"/>
  <c r="M17"/>
  <c r="N17" s="1"/>
  <c r="M14"/>
  <c r="N14" s="1"/>
  <c r="M13"/>
  <c r="N13" s="1"/>
  <c r="M10"/>
  <c r="N10" s="1"/>
  <c r="M9"/>
  <c r="N9" s="1"/>
  <c r="M6"/>
  <c r="N6" s="1"/>
  <c r="M5"/>
  <c r="N5" s="1"/>
  <c r="M2"/>
  <c r="N2" s="1"/>
  <c r="M1"/>
  <c r="N1" s="1"/>
  <c r="G5"/>
  <c r="G4"/>
  <c r="G3"/>
  <c r="G2"/>
  <c r="F5"/>
  <c r="F4"/>
  <c r="F2"/>
  <c r="F3"/>
  <c r="L330" i="11" l="1"/>
  <c r="W334"/>
  <c r="L338"/>
  <c r="W342"/>
  <c r="L346"/>
  <c r="L354"/>
  <c r="W462"/>
  <c r="W470"/>
  <c r="O550"/>
  <c r="L558"/>
  <c r="L566"/>
  <c r="L582"/>
  <c r="S586"/>
  <c r="P634"/>
  <c r="T642"/>
  <c r="P650"/>
  <c r="P658"/>
  <c r="T666"/>
  <c r="T682"/>
  <c r="L74"/>
  <c r="W78"/>
  <c r="L82"/>
  <c r="L138"/>
  <c r="W142"/>
  <c r="L146"/>
  <c r="W150"/>
  <c r="L154"/>
  <c r="L162"/>
  <c r="W238"/>
  <c r="W246"/>
  <c r="T770"/>
  <c r="T778"/>
  <c r="O786"/>
  <c r="O794"/>
  <c r="O802"/>
  <c r="O810"/>
  <c r="S386"/>
  <c r="W394"/>
  <c r="S418"/>
  <c r="W426"/>
  <c r="S450"/>
  <c r="W458"/>
  <c r="W466"/>
  <c r="L522"/>
  <c r="W526"/>
  <c r="L530"/>
  <c r="W534"/>
  <c r="L538"/>
  <c r="L546"/>
  <c r="O554"/>
  <c r="L594"/>
  <c r="R598"/>
  <c r="R606"/>
  <c r="N614"/>
  <c r="R622"/>
  <c r="L666"/>
  <c r="P666"/>
  <c r="L674"/>
  <c r="T674"/>
  <c r="L682"/>
  <c r="P682"/>
  <c r="L690"/>
  <c r="P690"/>
  <c r="T698"/>
  <c r="T714"/>
  <c r="P722"/>
  <c r="T730"/>
  <c r="R758"/>
  <c r="R766"/>
  <c r="L386"/>
  <c r="O818"/>
  <c r="O826"/>
  <c r="O834"/>
  <c r="O842"/>
  <c r="O850"/>
  <c r="O858"/>
  <c r="O866"/>
  <c r="O874"/>
  <c r="O882"/>
  <c r="O890"/>
  <c r="O898"/>
  <c r="O906"/>
  <c r="L910"/>
  <c r="L998"/>
  <c r="S194"/>
  <c r="W202"/>
  <c r="S226"/>
  <c r="W234"/>
  <c r="W242"/>
  <c r="N774"/>
  <c r="N782"/>
  <c r="W790"/>
  <c r="W798"/>
  <c r="W806"/>
  <c r="W814"/>
  <c r="W822"/>
  <c r="W830"/>
  <c r="W838"/>
  <c r="W846"/>
  <c r="W854"/>
  <c r="W862"/>
  <c r="W870"/>
  <c r="W878"/>
  <c r="W886"/>
  <c r="W894"/>
  <c r="W570"/>
  <c r="O566"/>
  <c r="W562"/>
  <c r="O558"/>
  <c r="W158"/>
  <c r="O166"/>
  <c r="L170"/>
  <c r="L178"/>
  <c r="S182"/>
  <c r="L186"/>
  <c r="S190"/>
  <c r="L194"/>
  <c r="S222"/>
  <c r="L226"/>
  <c r="S266"/>
  <c r="L270"/>
  <c r="S274"/>
  <c r="L278"/>
  <c r="L302"/>
  <c r="L310"/>
  <c r="L318"/>
  <c r="L334"/>
  <c r="L342"/>
  <c r="L350"/>
  <c r="O562"/>
  <c r="O570"/>
  <c r="L574"/>
  <c r="L34"/>
  <c r="O38"/>
  <c r="L42"/>
  <c r="L46"/>
  <c r="L54"/>
  <c r="W74"/>
  <c r="L78"/>
  <c r="L110"/>
  <c r="L118"/>
  <c r="L126"/>
  <c r="W138"/>
  <c r="L142"/>
  <c r="W146"/>
  <c r="L150"/>
  <c r="W154"/>
  <c r="L158"/>
  <c r="W162"/>
  <c r="W350"/>
  <c r="O358"/>
  <c r="L362"/>
  <c r="L370"/>
  <c r="S374"/>
  <c r="L378"/>
  <c r="S382"/>
  <c r="S414"/>
  <c r="L418"/>
  <c r="S446"/>
  <c r="L450"/>
  <c r="L494"/>
  <c r="L502"/>
  <c r="S506"/>
  <c r="L510"/>
  <c r="L526"/>
  <c r="L534"/>
  <c r="L542"/>
  <c r="R718"/>
  <c r="R726"/>
  <c r="L730"/>
  <c r="P730"/>
  <c r="N734"/>
  <c r="V750"/>
  <c r="R914"/>
  <c r="L918"/>
  <c r="R922"/>
  <c r="L926"/>
  <c r="V930"/>
  <c r="L934"/>
  <c r="V938"/>
  <c r="L942"/>
  <c r="V946"/>
  <c r="L950"/>
  <c r="L1006"/>
  <c r="L1014"/>
  <c r="S174"/>
  <c r="W174"/>
  <c r="O174"/>
  <c r="S298"/>
  <c r="W298"/>
  <c r="O298"/>
  <c r="S306"/>
  <c r="W306"/>
  <c r="O306"/>
  <c r="W578"/>
  <c r="O574"/>
  <c r="W330"/>
  <c r="W338"/>
  <c r="W346"/>
  <c r="W354"/>
  <c r="S106"/>
  <c r="W106"/>
  <c r="O106"/>
  <c r="S114"/>
  <c r="W114"/>
  <c r="O114"/>
  <c r="S366"/>
  <c r="W366"/>
  <c r="O366"/>
  <c r="S490"/>
  <c r="W490"/>
  <c r="O490"/>
  <c r="S498"/>
  <c r="W498"/>
  <c r="O498"/>
  <c r="W522"/>
  <c r="W530"/>
  <c r="W538"/>
  <c r="S2"/>
  <c r="V6"/>
  <c r="L10"/>
  <c r="V14"/>
  <c r="L18"/>
  <c r="V22"/>
  <c r="L26"/>
  <c r="S30"/>
  <c r="L38"/>
  <c r="S42"/>
  <c r="S46"/>
  <c r="W46"/>
  <c r="L50"/>
  <c r="S54"/>
  <c r="W54"/>
  <c r="L58"/>
  <c r="L66"/>
  <c r="W90"/>
  <c r="W94"/>
  <c r="W98"/>
  <c r="O102"/>
  <c r="L106"/>
  <c r="S110"/>
  <c r="W110"/>
  <c r="L114"/>
  <c r="S118"/>
  <c r="L122"/>
  <c r="S126"/>
  <c r="L130"/>
  <c r="L166"/>
  <c r="S166" s="1"/>
  <c r="S170"/>
  <c r="W170"/>
  <c r="L174"/>
  <c r="S178"/>
  <c r="W178"/>
  <c r="L182"/>
  <c r="S186"/>
  <c r="L190"/>
  <c r="W206"/>
  <c r="W210"/>
  <c r="O214"/>
  <c r="O218"/>
  <c r="L222"/>
  <c r="W250"/>
  <c r="W254"/>
  <c r="W258"/>
  <c r="O262"/>
  <c r="L266"/>
  <c r="S270"/>
  <c r="L274"/>
  <c r="W286"/>
  <c r="W290"/>
  <c r="O294"/>
  <c r="L298"/>
  <c r="S302"/>
  <c r="W302"/>
  <c r="L306"/>
  <c r="S310"/>
  <c r="L314"/>
  <c r="S318"/>
  <c r="L322"/>
  <c r="L358"/>
  <c r="S358" s="1"/>
  <c r="S362"/>
  <c r="W362"/>
  <c r="L366"/>
  <c r="S370"/>
  <c r="W370"/>
  <c r="L374"/>
  <c r="S378"/>
  <c r="L382"/>
  <c r="W398"/>
  <c r="W402"/>
  <c r="O406"/>
  <c r="O410"/>
  <c r="L414"/>
  <c r="W430"/>
  <c r="W434"/>
  <c r="O438"/>
  <c r="O442"/>
  <c r="L446"/>
  <c r="W474"/>
  <c r="W478"/>
  <c r="W482"/>
  <c r="O486"/>
  <c r="L490"/>
  <c r="S494"/>
  <c r="W494"/>
  <c r="L498"/>
  <c r="S502"/>
  <c r="L506"/>
  <c r="S510"/>
  <c r="L514"/>
  <c r="O578"/>
  <c r="S582"/>
  <c r="N1022"/>
  <c r="V1022"/>
  <c r="O42"/>
  <c r="W42"/>
  <c r="W82"/>
  <c r="L102"/>
  <c r="S102" s="1"/>
  <c r="O110"/>
  <c r="O170"/>
  <c r="O178"/>
  <c r="L218"/>
  <c r="L262"/>
  <c r="S262" s="1"/>
  <c r="L294"/>
  <c r="S294" s="1"/>
  <c r="O302"/>
  <c r="O362"/>
  <c r="O370"/>
  <c r="L410"/>
  <c r="L442"/>
  <c r="L486"/>
  <c r="S486" s="1"/>
  <c r="O494"/>
  <c r="L550"/>
  <c r="S554"/>
  <c r="S562"/>
  <c r="S570"/>
  <c r="S578"/>
  <c r="W582"/>
  <c r="L586"/>
  <c r="L634"/>
  <c r="L650"/>
  <c r="L698"/>
  <c r="L706"/>
  <c r="V710"/>
  <c r="L714"/>
  <c r="N726"/>
  <c r="R734"/>
  <c r="L738"/>
  <c r="P738" s="1"/>
  <c r="T738"/>
  <c r="R750"/>
  <c r="L754"/>
  <c r="P754"/>
  <c r="L762"/>
  <c r="L906"/>
  <c r="N922"/>
  <c r="R930"/>
  <c r="R938"/>
  <c r="R946"/>
  <c r="R954"/>
  <c r="L958"/>
  <c r="L966"/>
  <c r="L974"/>
  <c r="O54"/>
  <c r="W50"/>
  <c r="O50"/>
  <c r="W70"/>
  <c r="O70"/>
  <c r="W134"/>
  <c r="O134"/>
  <c r="W130"/>
  <c r="O130"/>
  <c r="W126"/>
  <c r="O126"/>
  <c r="W122"/>
  <c r="O122"/>
  <c r="W118"/>
  <c r="O118"/>
  <c r="W326"/>
  <c r="O326"/>
  <c r="W322"/>
  <c r="O322"/>
  <c r="W318"/>
  <c r="O318"/>
  <c r="W314"/>
  <c r="O314"/>
  <c r="W310"/>
  <c r="O310"/>
  <c r="W518"/>
  <c r="O518"/>
  <c r="W514"/>
  <c r="O514"/>
  <c r="W510"/>
  <c r="O510"/>
  <c r="W506"/>
  <c r="O506"/>
  <c r="W502"/>
  <c r="O502"/>
  <c r="O2"/>
  <c r="P674"/>
  <c r="W34"/>
  <c r="O34"/>
  <c r="S34"/>
  <c r="W198"/>
  <c r="O198"/>
  <c r="W194"/>
  <c r="O194"/>
  <c r="W190"/>
  <c r="O190"/>
  <c r="W186"/>
  <c r="O186"/>
  <c r="W182"/>
  <c r="O182"/>
  <c r="W230"/>
  <c r="O230"/>
  <c r="W226"/>
  <c r="O226"/>
  <c r="W222"/>
  <c r="O222"/>
  <c r="S282"/>
  <c r="O282"/>
  <c r="O278"/>
  <c r="W274"/>
  <c r="O274"/>
  <c r="W270"/>
  <c r="O270"/>
  <c r="W266"/>
  <c r="O266"/>
  <c r="W390"/>
  <c r="O390"/>
  <c r="W386"/>
  <c r="O386"/>
  <c r="W382"/>
  <c r="O382"/>
  <c r="W378"/>
  <c r="O378"/>
  <c r="W374"/>
  <c r="O374"/>
  <c r="W422"/>
  <c r="O422"/>
  <c r="W418"/>
  <c r="O418"/>
  <c r="W414"/>
  <c r="O414"/>
  <c r="W454"/>
  <c r="O454"/>
  <c r="W450"/>
  <c r="O450"/>
  <c r="W446"/>
  <c r="O446"/>
  <c r="W2"/>
  <c r="L6"/>
  <c r="V10"/>
  <c r="L14"/>
  <c r="V18"/>
  <c r="L22"/>
  <c r="L30"/>
  <c r="V26" s="1"/>
  <c r="S50"/>
  <c r="S58"/>
  <c r="W58"/>
  <c r="L86"/>
  <c r="L90"/>
  <c r="L94"/>
  <c r="L98"/>
  <c r="S122"/>
  <c r="S130"/>
  <c r="L202"/>
  <c r="L206"/>
  <c r="L210"/>
  <c r="L214"/>
  <c r="L234"/>
  <c r="L238"/>
  <c r="L242"/>
  <c r="L246"/>
  <c r="L250"/>
  <c r="L254"/>
  <c r="L258"/>
  <c r="L286"/>
  <c r="L290"/>
  <c r="S314"/>
  <c r="S322"/>
  <c r="L394"/>
  <c r="L398"/>
  <c r="L402"/>
  <c r="L406"/>
  <c r="L426"/>
  <c r="L430"/>
  <c r="L434"/>
  <c r="L438"/>
  <c r="L458"/>
  <c r="L462"/>
  <c r="L466"/>
  <c r="L470"/>
  <c r="L474"/>
  <c r="L478"/>
  <c r="L482"/>
  <c r="S514"/>
  <c r="W542"/>
  <c r="O542"/>
  <c r="W590"/>
  <c r="O590"/>
  <c r="V694"/>
  <c r="N694"/>
  <c r="V702"/>
  <c r="N702"/>
  <c r="V718"/>
  <c r="N718"/>
  <c r="V962"/>
  <c r="N962"/>
  <c r="V970"/>
  <c r="N970"/>
  <c r="W38"/>
  <c r="O58"/>
  <c r="L62"/>
  <c r="W66"/>
  <c r="S74"/>
  <c r="S78"/>
  <c r="S86"/>
  <c r="S90"/>
  <c r="S94"/>
  <c r="S98"/>
  <c r="W102"/>
  <c r="L134"/>
  <c r="S134" s="1"/>
  <c r="S138"/>
  <c r="S142"/>
  <c r="S146"/>
  <c r="S150"/>
  <c r="S154"/>
  <c r="S158"/>
  <c r="S162"/>
  <c r="W166"/>
  <c r="L198"/>
  <c r="S198" s="1"/>
  <c r="S202"/>
  <c r="S206"/>
  <c r="S210"/>
  <c r="S218"/>
  <c r="W218"/>
  <c r="L230"/>
  <c r="S230" s="1"/>
  <c r="S234"/>
  <c r="S238"/>
  <c r="S242"/>
  <c r="S246"/>
  <c r="S250"/>
  <c r="S254"/>
  <c r="S258"/>
  <c r="W262"/>
  <c r="W278"/>
  <c r="L282"/>
  <c r="S286"/>
  <c r="S290"/>
  <c r="W294"/>
  <c r="L326"/>
  <c r="S326" s="1"/>
  <c r="S330"/>
  <c r="S334"/>
  <c r="S338"/>
  <c r="S342"/>
  <c r="S346"/>
  <c r="S350"/>
  <c r="S354"/>
  <c r="W358"/>
  <c r="L390"/>
  <c r="S390" s="1"/>
  <c r="S394"/>
  <c r="S398"/>
  <c r="S402"/>
  <c r="S410"/>
  <c r="W410"/>
  <c r="L422"/>
  <c r="S422" s="1"/>
  <c r="S426"/>
  <c r="S430"/>
  <c r="S434"/>
  <c r="S442"/>
  <c r="W442"/>
  <c r="L454"/>
  <c r="S454" s="1"/>
  <c r="S458"/>
  <c r="S462"/>
  <c r="S466"/>
  <c r="S470"/>
  <c r="S474"/>
  <c r="S478"/>
  <c r="S482"/>
  <c r="W486"/>
  <c r="L518"/>
  <c r="S518" s="1"/>
  <c r="S522"/>
  <c r="S526"/>
  <c r="S530"/>
  <c r="S534"/>
  <c r="S538"/>
  <c r="P610"/>
  <c r="P706"/>
  <c r="L722"/>
  <c r="W546"/>
  <c r="O546"/>
  <c r="W586"/>
  <c r="O586"/>
  <c r="V630"/>
  <c r="N630"/>
  <c r="V638"/>
  <c r="N638"/>
  <c r="V654"/>
  <c r="N654"/>
  <c r="V758"/>
  <c r="N758"/>
  <c r="V766"/>
  <c r="N766"/>
  <c r="V914"/>
  <c r="N914"/>
  <c r="O46"/>
  <c r="L70"/>
  <c r="S70" s="1"/>
  <c r="O74"/>
  <c r="O78"/>
  <c r="O82"/>
  <c r="O86"/>
  <c r="O90"/>
  <c r="O94"/>
  <c r="O98"/>
  <c r="O138"/>
  <c r="O142"/>
  <c r="O146"/>
  <c r="O150"/>
  <c r="O154"/>
  <c r="O158"/>
  <c r="O162"/>
  <c r="O202"/>
  <c r="O206"/>
  <c r="O210"/>
  <c r="W214"/>
  <c r="O234"/>
  <c r="O238"/>
  <c r="O242"/>
  <c r="O246"/>
  <c r="O250"/>
  <c r="O254"/>
  <c r="O258"/>
  <c r="W282"/>
  <c r="O286"/>
  <c r="O290"/>
  <c r="O330"/>
  <c r="O334"/>
  <c r="O338"/>
  <c r="O342"/>
  <c r="O346"/>
  <c r="O350"/>
  <c r="O354"/>
  <c r="O394"/>
  <c r="O398"/>
  <c r="O402"/>
  <c r="W406"/>
  <c r="O426"/>
  <c r="O430"/>
  <c r="O434"/>
  <c r="W438"/>
  <c r="O458"/>
  <c r="O462"/>
  <c r="O466"/>
  <c r="O470"/>
  <c r="O474"/>
  <c r="O478"/>
  <c r="O482"/>
  <c r="O522"/>
  <c r="O526"/>
  <c r="O530"/>
  <c r="O534"/>
  <c r="O538"/>
  <c r="S542"/>
  <c r="W550"/>
  <c r="L554"/>
  <c r="S558"/>
  <c r="W558"/>
  <c r="L562"/>
  <c r="S550" s="1"/>
  <c r="S566"/>
  <c r="W566"/>
  <c r="L570"/>
  <c r="S574"/>
  <c r="W574"/>
  <c r="L578"/>
  <c r="O582"/>
  <c r="L590"/>
  <c r="S590"/>
  <c r="P594"/>
  <c r="N598"/>
  <c r="T602"/>
  <c r="P602"/>
  <c r="N606"/>
  <c r="T610"/>
  <c r="T618"/>
  <c r="P618"/>
  <c r="N622"/>
  <c r="P626"/>
  <c r="T634"/>
  <c r="L642"/>
  <c r="V646"/>
  <c r="P642"/>
  <c r="T650"/>
  <c r="L658"/>
  <c r="V662"/>
  <c r="R662"/>
  <c r="V670"/>
  <c r="R670"/>
  <c r="V678"/>
  <c r="N678"/>
  <c r="V686"/>
  <c r="R686"/>
  <c r="R694"/>
  <c r="P698"/>
  <c r="R702"/>
  <c r="T706"/>
  <c r="N710"/>
  <c r="P714"/>
  <c r="T762"/>
  <c r="L770"/>
  <c r="V774"/>
  <c r="L778"/>
  <c r="P770" s="1"/>
  <c r="V782"/>
  <c r="L786"/>
  <c r="L794"/>
  <c r="L802"/>
  <c r="L810"/>
  <c r="L818"/>
  <c r="L826"/>
  <c r="L834"/>
  <c r="L842"/>
  <c r="L850"/>
  <c r="L858"/>
  <c r="L866"/>
  <c r="L874"/>
  <c r="L882"/>
  <c r="L890"/>
  <c r="L898"/>
  <c r="W906"/>
  <c r="S906"/>
  <c r="T910"/>
  <c r="T918"/>
  <c r="T926"/>
  <c r="P926"/>
  <c r="N930"/>
  <c r="T934"/>
  <c r="P934"/>
  <c r="N938"/>
  <c r="T942"/>
  <c r="P942"/>
  <c r="N946"/>
  <c r="T950"/>
  <c r="P950"/>
  <c r="N954"/>
  <c r="P958"/>
  <c r="R962"/>
  <c r="P966"/>
  <c r="R970"/>
  <c r="P974"/>
  <c r="V978"/>
  <c r="L982"/>
  <c r="S790"/>
  <c r="S798"/>
  <c r="S814"/>
  <c r="S822"/>
  <c r="S830"/>
  <c r="S846"/>
  <c r="S854"/>
  <c r="S862"/>
  <c r="S878"/>
  <c r="S886"/>
  <c r="S894"/>
  <c r="W1022"/>
  <c r="P1022"/>
  <c r="T1022"/>
  <c r="V994"/>
  <c r="W994"/>
  <c r="U994"/>
  <c r="S994"/>
  <c r="O994"/>
  <c r="T994"/>
  <c r="R994"/>
  <c r="P990"/>
  <c r="R986"/>
  <c r="P982"/>
  <c r="R978"/>
  <c r="N994"/>
  <c r="T990"/>
  <c r="N986"/>
  <c r="T982"/>
  <c r="N978"/>
  <c r="V1002"/>
  <c r="T1002"/>
  <c r="R1002"/>
  <c r="P1002"/>
  <c r="N1002"/>
  <c r="W1002"/>
  <c r="U1002"/>
  <c r="S1002"/>
  <c r="Q1002"/>
  <c r="O1002"/>
  <c r="V1010"/>
  <c r="R1010"/>
  <c r="P1010"/>
  <c r="N1010"/>
  <c r="W1010"/>
  <c r="S1010"/>
  <c r="Q1010"/>
  <c r="O1010"/>
  <c r="T1018"/>
  <c r="R1018"/>
  <c r="P1018"/>
  <c r="N1018"/>
  <c r="W1018"/>
  <c r="U1018"/>
  <c r="S1018"/>
  <c r="Q1018"/>
  <c r="O1018"/>
  <c r="Q6"/>
  <c r="Q18"/>
  <c r="S18"/>
  <c r="U18"/>
  <c r="W18"/>
  <c r="Q22"/>
  <c r="O30"/>
  <c r="O62"/>
  <c r="S62"/>
  <c r="W62"/>
  <c r="O66"/>
  <c r="S66"/>
  <c r="S214"/>
  <c r="V30"/>
  <c r="T30"/>
  <c r="V34"/>
  <c r="T34"/>
  <c r="R34"/>
  <c r="P34"/>
  <c r="N34"/>
  <c r="V38"/>
  <c r="T38"/>
  <c r="R38"/>
  <c r="P38"/>
  <c r="N38"/>
  <c r="V42"/>
  <c r="T42"/>
  <c r="R42"/>
  <c r="P42"/>
  <c r="N42"/>
  <c r="V46"/>
  <c r="T46"/>
  <c r="R46"/>
  <c r="P46"/>
  <c r="N46"/>
  <c r="V50"/>
  <c r="T50"/>
  <c r="R50"/>
  <c r="P50"/>
  <c r="N50"/>
  <c r="V54"/>
  <c r="T54"/>
  <c r="R54"/>
  <c r="P54"/>
  <c r="N54"/>
  <c r="V58"/>
  <c r="T58"/>
  <c r="R58"/>
  <c r="P58"/>
  <c r="N58"/>
  <c r="V62"/>
  <c r="T62"/>
  <c r="R62"/>
  <c r="P62"/>
  <c r="N62"/>
  <c r="V66"/>
  <c r="T66"/>
  <c r="R66"/>
  <c r="P66"/>
  <c r="N66"/>
  <c r="V70"/>
  <c r="T70"/>
  <c r="R70"/>
  <c r="P70"/>
  <c r="N70"/>
  <c r="V74"/>
  <c r="T74"/>
  <c r="R74"/>
  <c r="P74"/>
  <c r="N74"/>
  <c r="V78"/>
  <c r="T78"/>
  <c r="R78"/>
  <c r="P78"/>
  <c r="N78"/>
  <c r="V82"/>
  <c r="T82"/>
  <c r="R82"/>
  <c r="P82"/>
  <c r="N82"/>
  <c r="V86"/>
  <c r="T86"/>
  <c r="R86"/>
  <c r="P86"/>
  <c r="N86"/>
  <c r="V90"/>
  <c r="T90"/>
  <c r="R90"/>
  <c r="P90"/>
  <c r="N90"/>
  <c r="V94"/>
  <c r="T94"/>
  <c r="R94"/>
  <c r="P94"/>
  <c r="N94"/>
  <c r="V98"/>
  <c r="T98"/>
  <c r="R98"/>
  <c r="P98"/>
  <c r="N98"/>
  <c r="V102"/>
  <c r="T102"/>
  <c r="R102"/>
  <c r="P102"/>
  <c r="N102"/>
  <c r="V106"/>
  <c r="T106"/>
  <c r="R106"/>
  <c r="P106"/>
  <c r="N106"/>
  <c r="V110"/>
  <c r="T110"/>
  <c r="R110"/>
  <c r="P110"/>
  <c r="N110"/>
  <c r="V114"/>
  <c r="T114"/>
  <c r="R114"/>
  <c r="P114"/>
  <c r="N114"/>
  <c r="V118"/>
  <c r="T118"/>
  <c r="R118"/>
  <c r="P118"/>
  <c r="N118"/>
  <c r="V122"/>
  <c r="T122"/>
  <c r="R122"/>
  <c r="P122"/>
  <c r="N122"/>
  <c r="V126"/>
  <c r="T126"/>
  <c r="R126"/>
  <c r="P126"/>
  <c r="N126"/>
  <c r="V130"/>
  <c r="T130"/>
  <c r="R130"/>
  <c r="P130"/>
  <c r="N130"/>
  <c r="V134"/>
  <c r="T134"/>
  <c r="R134"/>
  <c r="P134"/>
  <c r="N134"/>
  <c r="V138"/>
  <c r="T138"/>
  <c r="R138"/>
  <c r="P138"/>
  <c r="N138"/>
  <c r="V142"/>
  <c r="T142"/>
  <c r="R142"/>
  <c r="P142"/>
  <c r="N142"/>
  <c r="V146"/>
  <c r="T146"/>
  <c r="R146"/>
  <c r="P146"/>
  <c r="N146"/>
  <c r="V150"/>
  <c r="T150"/>
  <c r="R150"/>
  <c r="P150"/>
  <c r="N150"/>
  <c r="V154"/>
  <c r="T154"/>
  <c r="R154"/>
  <c r="P154"/>
  <c r="N154"/>
  <c r="V158"/>
  <c r="T158"/>
  <c r="R158"/>
  <c r="P158"/>
  <c r="N158"/>
  <c r="V162"/>
  <c r="T162"/>
  <c r="R162"/>
  <c r="P162"/>
  <c r="N162"/>
  <c r="V166"/>
  <c r="T166"/>
  <c r="R166"/>
  <c r="P166"/>
  <c r="N166"/>
  <c r="V170"/>
  <c r="T170"/>
  <c r="R170"/>
  <c r="P170"/>
  <c r="N170"/>
  <c r="V174"/>
  <c r="T174"/>
  <c r="R174"/>
  <c r="P174"/>
  <c r="N174"/>
  <c r="V178"/>
  <c r="T178"/>
  <c r="R178"/>
  <c r="P178"/>
  <c r="N178"/>
  <c r="V182"/>
  <c r="T182"/>
  <c r="R182"/>
  <c r="P182"/>
  <c r="N182"/>
  <c r="V186"/>
  <c r="T186"/>
  <c r="R186"/>
  <c r="P186"/>
  <c r="N186"/>
  <c r="V190"/>
  <c r="T190"/>
  <c r="R190"/>
  <c r="P190"/>
  <c r="N190"/>
  <c r="V194"/>
  <c r="T194"/>
  <c r="R194"/>
  <c r="P194"/>
  <c r="N194"/>
  <c r="V198"/>
  <c r="T198"/>
  <c r="R198"/>
  <c r="P198"/>
  <c r="N198"/>
  <c r="V202"/>
  <c r="T202"/>
  <c r="R202"/>
  <c r="P202"/>
  <c r="N202"/>
  <c r="V206"/>
  <c r="T206"/>
  <c r="R206"/>
  <c r="P206"/>
  <c r="N206"/>
  <c r="V210"/>
  <c r="T210"/>
  <c r="R210"/>
  <c r="P210"/>
  <c r="N210"/>
  <c r="V214"/>
  <c r="T214"/>
  <c r="R214"/>
  <c r="P214"/>
  <c r="N214"/>
  <c r="V218"/>
  <c r="T218"/>
  <c r="R218"/>
  <c r="P218"/>
  <c r="N218"/>
  <c r="V222"/>
  <c r="T222"/>
  <c r="R222"/>
  <c r="P222"/>
  <c r="N222"/>
  <c r="V226"/>
  <c r="T226"/>
  <c r="R226"/>
  <c r="P226"/>
  <c r="N226"/>
  <c r="V230"/>
  <c r="T230"/>
  <c r="R230"/>
  <c r="P230"/>
  <c r="N230"/>
  <c r="V234"/>
  <c r="T234"/>
  <c r="R234"/>
  <c r="P234"/>
  <c r="N234"/>
  <c r="V238"/>
  <c r="T238"/>
  <c r="R238"/>
  <c r="P238"/>
  <c r="N238"/>
  <c r="V242"/>
  <c r="T242"/>
  <c r="R242"/>
  <c r="P242"/>
  <c r="N242"/>
  <c r="V246"/>
  <c r="T246"/>
  <c r="R246"/>
  <c r="P246"/>
  <c r="N246"/>
  <c r="V250"/>
  <c r="T250"/>
  <c r="R250"/>
  <c r="P250"/>
  <c r="N250"/>
  <c r="V254"/>
  <c r="T254"/>
  <c r="R254"/>
  <c r="P254"/>
  <c r="N254"/>
  <c r="V258"/>
  <c r="T258"/>
  <c r="R258"/>
  <c r="P258"/>
  <c r="N258"/>
  <c r="V262"/>
  <c r="T262"/>
  <c r="R262"/>
  <c r="P262"/>
  <c r="N262"/>
  <c r="V266"/>
  <c r="T266"/>
  <c r="R266"/>
  <c r="P266"/>
  <c r="N266"/>
  <c r="V270"/>
  <c r="T270"/>
  <c r="R270"/>
  <c r="P270"/>
  <c r="N270"/>
  <c r="V274"/>
  <c r="T274"/>
  <c r="R274"/>
  <c r="P274"/>
  <c r="N274"/>
  <c r="V278"/>
  <c r="T278"/>
  <c r="R278"/>
  <c r="P278"/>
  <c r="N278"/>
  <c r="V282"/>
  <c r="T282"/>
  <c r="R282"/>
  <c r="P282"/>
  <c r="N282"/>
  <c r="V286"/>
  <c r="T286"/>
  <c r="R286"/>
  <c r="P286"/>
  <c r="N286"/>
  <c r="V290"/>
  <c r="T290"/>
  <c r="R290"/>
  <c r="P290"/>
  <c r="N290"/>
  <c r="V294"/>
  <c r="T294"/>
  <c r="R294"/>
  <c r="P294"/>
  <c r="N294"/>
  <c r="V298"/>
  <c r="T298"/>
  <c r="R298"/>
  <c r="P298"/>
  <c r="N298"/>
  <c r="V302"/>
  <c r="T302"/>
  <c r="R302"/>
  <c r="P302"/>
  <c r="N302"/>
  <c r="V306"/>
  <c r="T306"/>
  <c r="R306"/>
  <c r="P306"/>
  <c r="N306"/>
  <c r="V310"/>
  <c r="T310"/>
  <c r="R310"/>
  <c r="P310"/>
  <c r="N310"/>
  <c r="V314"/>
  <c r="T314"/>
  <c r="R314"/>
  <c r="P314"/>
  <c r="N314"/>
  <c r="V318"/>
  <c r="T318"/>
  <c r="R318"/>
  <c r="P318"/>
  <c r="N318"/>
  <c r="V322"/>
  <c r="T322"/>
  <c r="R322"/>
  <c r="P322"/>
  <c r="N322"/>
  <c r="V326"/>
  <c r="T326"/>
  <c r="R326"/>
  <c r="P326"/>
  <c r="N326"/>
  <c r="V330"/>
  <c r="T330"/>
  <c r="R330"/>
  <c r="P330"/>
  <c r="N330"/>
  <c r="V334"/>
  <c r="T334"/>
  <c r="R334"/>
  <c r="P334"/>
  <c r="N334"/>
  <c r="V338"/>
  <c r="T338"/>
  <c r="R338"/>
  <c r="P338"/>
  <c r="N338"/>
  <c r="V342"/>
  <c r="T342"/>
  <c r="R342"/>
  <c r="P342"/>
  <c r="N342"/>
  <c r="V346"/>
  <c r="T346"/>
  <c r="R346"/>
  <c r="P346"/>
  <c r="N346"/>
  <c r="V350"/>
  <c r="T350"/>
  <c r="R350"/>
  <c r="P350"/>
  <c r="N350"/>
  <c r="V354"/>
  <c r="T354"/>
  <c r="R354"/>
  <c r="P354"/>
  <c r="N354"/>
  <c r="V358"/>
  <c r="T358"/>
  <c r="R358"/>
  <c r="P358"/>
  <c r="N358"/>
  <c r="V362"/>
  <c r="T362"/>
  <c r="R362"/>
  <c r="P362"/>
  <c r="N362"/>
  <c r="V366"/>
  <c r="T366"/>
  <c r="R366"/>
  <c r="P366"/>
  <c r="N366"/>
  <c r="V370"/>
  <c r="T370"/>
  <c r="R370"/>
  <c r="P370"/>
  <c r="N370"/>
  <c r="V374"/>
  <c r="T374"/>
  <c r="R374"/>
  <c r="P374"/>
  <c r="N374"/>
  <c r="V378"/>
  <c r="T378"/>
  <c r="R378"/>
  <c r="P378"/>
  <c r="N378"/>
  <c r="V382"/>
  <c r="T382"/>
  <c r="R382"/>
  <c r="P382"/>
  <c r="N382"/>
  <c r="V386"/>
  <c r="T386"/>
  <c r="R386"/>
  <c r="P386"/>
  <c r="N386"/>
  <c r="V390"/>
  <c r="T390"/>
  <c r="R390"/>
  <c r="P390"/>
  <c r="N390"/>
  <c r="V394"/>
  <c r="T394"/>
  <c r="R394"/>
  <c r="P394"/>
  <c r="N394"/>
  <c r="V398"/>
  <c r="T398"/>
  <c r="R398"/>
  <c r="P398"/>
  <c r="N398"/>
  <c r="V402"/>
  <c r="T402"/>
  <c r="R402"/>
  <c r="P402"/>
  <c r="N402"/>
  <c r="V406"/>
  <c r="T406"/>
  <c r="R406"/>
  <c r="P406"/>
  <c r="N406"/>
  <c r="V410"/>
  <c r="T410"/>
  <c r="R410"/>
  <c r="P410"/>
  <c r="N410"/>
  <c r="V414"/>
  <c r="T414"/>
  <c r="R414"/>
  <c r="P414"/>
  <c r="N414"/>
  <c r="V418"/>
  <c r="T418"/>
  <c r="R418"/>
  <c r="P418"/>
  <c r="N418"/>
  <c r="V422"/>
  <c r="T422"/>
  <c r="R422"/>
  <c r="P422"/>
  <c r="N422"/>
  <c r="V426"/>
  <c r="T426"/>
  <c r="R426"/>
  <c r="P426"/>
  <c r="N426"/>
  <c r="V430"/>
  <c r="T430"/>
  <c r="R430"/>
  <c r="P430"/>
  <c r="N430"/>
  <c r="V434"/>
  <c r="T434"/>
  <c r="R434"/>
  <c r="P434"/>
  <c r="N434"/>
  <c r="V438"/>
  <c r="T438"/>
  <c r="R438"/>
  <c r="P438"/>
  <c r="N438"/>
  <c r="V442"/>
  <c r="T442"/>
  <c r="R442"/>
  <c r="P442"/>
  <c r="N442"/>
  <c r="V446"/>
  <c r="T446"/>
  <c r="R446"/>
  <c r="P446"/>
  <c r="N446"/>
  <c r="V450"/>
  <c r="T450"/>
  <c r="R450"/>
  <c r="P450"/>
  <c r="N450"/>
  <c r="V454"/>
  <c r="T454"/>
  <c r="R454"/>
  <c r="P454"/>
  <c r="N454"/>
  <c r="V458"/>
  <c r="T458"/>
  <c r="R458"/>
  <c r="P458"/>
  <c r="N458"/>
  <c r="V462"/>
  <c r="T462"/>
  <c r="R462"/>
  <c r="P462"/>
  <c r="N462"/>
  <c r="V466"/>
  <c r="T466"/>
  <c r="R466"/>
  <c r="P466"/>
  <c r="N466"/>
  <c r="V470"/>
  <c r="T470"/>
  <c r="R470"/>
  <c r="P470"/>
  <c r="N470"/>
  <c r="V474"/>
  <c r="T474"/>
  <c r="R474"/>
  <c r="P474"/>
  <c r="N474"/>
  <c r="V478"/>
  <c r="T478"/>
  <c r="R478"/>
  <c r="P478"/>
  <c r="N478"/>
  <c r="V482"/>
  <c r="T482"/>
  <c r="R482"/>
  <c r="P482"/>
  <c r="N482"/>
  <c r="V486"/>
  <c r="T486"/>
  <c r="R486"/>
  <c r="P486"/>
  <c r="N486"/>
  <c r="V490"/>
  <c r="T490"/>
  <c r="R490"/>
  <c r="P490"/>
  <c r="N490"/>
  <c r="V494"/>
  <c r="T494"/>
  <c r="R494"/>
  <c r="P494"/>
  <c r="N494"/>
  <c r="V498"/>
  <c r="T498"/>
  <c r="R498"/>
  <c r="P498"/>
  <c r="N498"/>
  <c r="V502"/>
  <c r="T502"/>
  <c r="R502"/>
  <c r="P502"/>
  <c r="N502"/>
  <c r="V506"/>
  <c r="T506"/>
  <c r="R506"/>
  <c r="P506"/>
  <c r="N506"/>
  <c r="V510"/>
  <c r="T510"/>
  <c r="R510"/>
  <c r="P510"/>
  <c r="N510"/>
  <c r="V514"/>
  <c r="T514"/>
  <c r="R514"/>
  <c r="P514"/>
  <c r="N514"/>
  <c r="V518"/>
  <c r="T518"/>
  <c r="R518"/>
  <c r="P518"/>
  <c r="N518"/>
  <c r="V522"/>
  <c r="T522"/>
  <c r="R522"/>
  <c r="P522"/>
  <c r="N522"/>
  <c r="V526"/>
  <c r="T526"/>
  <c r="R526"/>
  <c r="P526"/>
  <c r="N526"/>
  <c r="V530"/>
  <c r="T530"/>
  <c r="R530"/>
  <c r="P530"/>
  <c r="N530"/>
  <c r="V534"/>
  <c r="T534"/>
  <c r="R534"/>
  <c r="P534"/>
  <c r="N534"/>
  <c r="V538"/>
  <c r="T538"/>
  <c r="R538"/>
  <c r="P538"/>
  <c r="N538"/>
  <c r="V542"/>
  <c r="T542"/>
  <c r="R542"/>
  <c r="P542"/>
  <c r="N542"/>
  <c r="V546"/>
  <c r="T546"/>
  <c r="R546"/>
  <c r="P546"/>
  <c r="N546"/>
  <c r="V550"/>
  <c r="T550"/>
  <c r="R550"/>
  <c r="P550"/>
  <c r="N550"/>
  <c r="V554"/>
  <c r="T554"/>
  <c r="R554"/>
  <c r="P554"/>
  <c r="N554"/>
  <c r="V558"/>
  <c r="T558"/>
  <c r="R558"/>
  <c r="P558"/>
  <c r="N558"/>
  <c r="V562"/>
  <c r="T562"/>
  <c r="R562"/>
  <c r="P562"/>
  <c r="N562"/>
  <c r="V566"/>
  <c r="T566"/>
  <c r="R566"/>
  <c r="P566"/>
  <c r="N566"/>
  <c r="V570"/>
  <c r="T570"/>
  <c r="R570"/>
  <c r="P570"/>
  <c r="N570"/>
  <c r="V574"/>
  <c r="T574"/>
  <c r="R574"/>
  <c r="P574"/>
  <c r="N574"/>
  <c r="V578"/>
  <c r="T578"/>
  <c r="R578"/>
  <c r="P578"/>
  <c r="N578"/>
  <c r="V582"/>
  <c r="T582"/>
  <c r="R582"/>
  <c r="P582"/>
  <c r="N582"/>
  <c r="V586"/>
  <c r="T586"/>
  <c r="R586"/>
  <c r="P586"/>
  <c r="N586"/>
  <c r="V590"/>
  <c r="T590"/>
  <c r="R590"/>
  <c r="P590"/>
  <c r="N590"/>
  <c r="W594"/>
  <c r="U594"/>
  <c r="S594"/>
  <c r="Q594"/>
  <c r="O594"/>
  <c r="V594"/>
  <c r="R594"/>
  <c r="N594"/>
  <c r="W602"/>
  <c r="U602"/>
  <c r="S602"/>
  <c r="Q602"/>
  <c r="O602"/>
  <c r="R602"/>
  <c r="N602"/>
  <c r="T598"/>
  <c r="P598"/>
  <c r="W610"/>
  <c r="U610"/>
  <c r="S610"/>
  <c r="O610"/>
  <c r="V610"/>
  <c r="R610"/>
  <c r="N610"/>
  <c r="T606"/>
  <c r="P606"/>
  <c r="W618"/>
  <c r="U618"/>
  <c r="S618"/>
  <c r="Q618"/>
  <c r="O618"/>
  <c r="V618"/>
  <c r="R618"/>
  <c r="N618"/>
  <c r="T614"/>
  <c r="P614"/>
  <c r="W626"/>
  <c r="U626"/>
  <c r="S626"/>
  <c r="Q626"/>
  <c r="O626"/>
  <c r="V626"/>
  <c r="R626"/>
  <c r="N626"/>
  <c r="T622"/>
  <c r="P622"/>
  <c r="W634"/>
  <c r="U634"/>
  <c r="S634"/>
  <c r="Q634"/>
  <c r="O634"/>
  <c r="R634"/>
  <c r="N634"/>
  <c r="T630"/>
  <c r="P630"/>
  <c r="W642"/>
  <c r="U642"/>
  <c r="S642"/>
  <c r="O642"/>
  <c r="V642"/>
  <c r="R642"/>
  <c r="N642"/>
  <c r="T638"/>
  <c r="P638"/>
  <c r="W650"/>
  <c r="U650"/>
  <c r="S650"/>
  <c r="Q650"/>
  <c r="O650"/>
  <c r="V650"/>
  <c r="R650"/>
  <c r="N650"/>
  <c r="T646"/>
  <c r="P646"/>
  <c r="W658"/>
  <c r="U658"/>
  <c r="S658"/>
  <c r="Q658"/>
  <c r="O658"/>
  <c r="V658"/>
  <c r="R658"/>
  <c r="N658"/>
  <c r="T654"/>
  <c r="P654"/>
  <c r="W666"/>
  <c r="U666"/>
  <c r="S666"/>
  <c r="Q666"/>
  <c r="O666"/>
  <c r="R666"/>
  <c r="N666"/>
  <c r="T662"/>
  <c r="P662"/>
  <c r="W674"/>
  <c r="U674"/>
  <c r="S674"/>
  <c r="O674"/>
  <c r="V674"/>
  <c r="R674"/>
  <c r="N674"/>
  <c r="T670"/>
  <c r="P670"/>
  <c r="W682"/>
  <c r="U682"/>
  <c r="S682"/>
  <c r="Q682"/>
  <c r="O682"/>
  <c r="V682"/>
  <c r="R682"/>
  <c r="N682"/>
  <c r="T678"/>
  <c r="P678"/>
  <c r="W690"/>
  <c r="U690"/>
  <c r="S690"/>
  <c r="Q690"/>
  <c r="O690"/>
  <c r="V690"/>
  <c r="R690"/>
  <c r="N690"/>
  <c r="T686"/>
  <c r="P686"/>
  <c r="W698"/>
  <c r="U698"/>
  <c r="S698"/>
  <c r="Q698"/>
  <c r="O698"/>
  <c r="R698"/>
  <c r="N698"/>
  <c r="T694"/>
  <c r="P694"/>
  <c r="W706"/>
  <c r="U706"/>
  <c r="S706"/>
  <c r="O706"/>
  <c r="V706"/>
  <c r="R706"/>
  <c r="N706"/>
  <c r="T702"/>
  <c r="P702"/>
  <c r="W714"/>
  <c r="U714"/>
  <c r="S714"/>
  <c r="Q714"/>
  <c r="O714"/>
  <c r="V714"/>
  <c r="R714"/>
  <c r="N714"/>
  <c r="T710"/>
  <c r="P710"/>
  <c r="W722"/>
  <c r="U722"/>
  <c r="S722"/>
  <c r="Q722"/>
  <c r="O722"/>
  <c r="V722"/>
  <c r="R722"/>
  <c r="N722"/>
  <c r="T718"/>
  <c r="P718"/>
  <c r="W730"/>
  <c r="U730"/>
  <c r="S730"/>
  <c r="Q730"/>
  <c r="O730"/>
  <c r="R730"/>
  <c r="N730"/>
  <c r="T726"/>
  <c r="P726"/>
  <c r="W738"/>
  <c r="U738"/>
  <c r="S738"/>
  <c r="O738"/>
  <c r="V738"/>
  <c r="R738"/>
  <c r="N738"/>
  <c r="T734"/>
  <c r="P734"/>
  <c r="W746"/>
  <c r="U746"/>
  <c r="S746"/>
  <c r="Q746"/>
  <c r="O746"/>
  <c r="V746"/>
  <c r="R746"/>
  <c r="N746"/>
  <c r="T742"/>
  <c r="P742"/>
  <c r="W754"/>
  <c r="U754"/>
  <c r="S754"/>
  <c r="Q754"/>
  <c r="O754"/>
  <c r="V754"/>
  <c r="R754"/>
  <c r="N754"/>
  <c r="T750"/>
  <c r="P750"/>
  <c r="W762"/>
  <c r="U762"/>
  <c r="S762"/>
  <c r="Q762"/>
  <c r="O762"/>
  <c r="R762"/>
  <c r="N762"/>
  <c r="T758"/>
  <c r="P758"/>
  <c r="W770"/>
  <c r="U770"/>
  <c r="S770"/>
  <c r="O770"/>
  <c r="V770"/>
  <c r="R770"/>
  <c r="N770"/>
  <c r="T766"/>
  <c r="P766"/>
  <c r="W778"/>
  <c r="U778"/>
  <c r="S778"/>
  <c r="Q778"/>
  <c r="O778"/>
  <c r="V778"/>
  <c r="R778"/>
  <c r="N778"/>
  <c r="T774"/>
  <c r="P774"/>
  <c r="S786"/>
  <c r="T782"/>
  <c r="P782"/>
  <c r="O6"/>
  <c r="S6"/>
  <c r="U6"/>
  <c r="W6"/>
  <c r="O10"/>
  <c r="Q10"/>
  <c r="S10"/>
  <c r="U10"/>
  <c r="W10"/>
  <c r="O14"/>
  <c r="Q14"/>
  <c r="S14"/>
  <c r="U14"/>
  <c r="W14"/>
  <c r="O18"/>
  <c r="O22"/>
  <c r="S22"/>
  <c r="U22"/>
  <c r="W22"/>
  <c r="O26"/>
  <c r="Q26"/>
  <c r="S26"/>
  <c r="U26"/>
  <c r="W26"/>
  <c r="Q30"/>
  <c r="W30"/>
  <c r="S278"/>
  <c r="S406"/>
  <c r="S438"/>
  <c r="U2"/>
  <c r="N6"/>
  <c r="P6"/>
  <c r="R6"/>
  <c r="T6"/>
  <c r="N10"/>
  <c r="P10"/>
  <c r="R10"/>
  <c r="T10"/>
  <c r="N14"/>
  <c r="P14"/>
  <c r="R14"/>
  <c r="T14"/>
  <c r="N18"/>
  <c r="P18"/>
  <c r="R18"/>
  <c r="T18"/>
  <c r="N22"/>
  <c r="P22"/>
  <c r="R22"/>
  <c r="T22"/>
  <c r="N26"/>
  <c r="P26"/>
  <c r="R26"/>
  <c r="T26"/>
  <c r="N30"/>
  <c r="P30"/>
  <c r="R30"/>
  <c r="U30"/>
  <c r="Q34"/>
  <c r="U34"/>
  <c r="Q38"/>
  <c r="U38"/>
  <c r="Q42"/>
  <c r="U42"/>
  <c r="Q46"/>
  <c r="U46"/>
  <c r="Q50"/>
  <c r="U50"/>
  <c r="Q54"/>
  <c r="U54"/>
  <c r="Q58"/>
  <c r="U58"/>
  <c r="Q62"/>
  <c r="U62"/>
  <c r="Q66"/>
  <c r="U66"/>
  <c r="Q70"/>
  <c r="U70"/>
  <c r="Q74"/>
  <c r="U74"/>
  <c r="Q78"/>
  <c r="U78"/>
  <c r="Q82"/>
  <c r="U82"/>
  <c r="Q86"/>
  <c r="U86"/>
  <c r="Q90"/>
  <c r="U90"/>
  <c r="Q94"/>
  <c r="U94"/>
  <c r="Q98"/>
  <c r="U98"/>
  <c r="Q102"/>
  <c r="U102"/>
  <c r="Q106"/>
  <c r="U106"/>
  <c r="Q110"/>
  <c r="U110"/>
  <c r="Q114"/>
  <c r="U114"/>
  <c r="Q118"/>
  <c r="U118"/>
  <c r="Q122"/>
  <c r="U122"/>
  <c r="Q126"/>
  <c r="U126"/>
  <c r="Q130"/>
  <c r="U130"/>
  <c r="Q134"/>
  <c r="U134"/>
  <c r="Q138"/>
  <c r="U138"/>
  <c r="Q142"/>
  <c r="U142"/>
  <c r="Q146"/>
  <c r="U146"/>
  <c r="Q150"/>
  <c r="U150"/>
  <c r="Q154"/>
  <c r="U154"/>
  <c r="Q158"/>
  <c r="U158"/>
  <c r="Q162"/>
  <c r="U162"/>
  <c r="Q166"/>
  <c r="U166"/>
  <c r="Q170"/>
  <c r="U170"/>
  <c r="Q174"/>
  <c r="U174"/>
  <c r="Q178"/>
  <c r="U178"/>
  <c r="Q182"/>
  <c r="U182"/>
  <c r="Q186"/>
  <c r="U186"/>
  <c r="Q190"/>
  <c r="U190"/>
  <c r="Q194"/>
  <c r="U194"/>
  <c r="Q198"/>
  <c r="U198"/>
  <c r="Q202"/>
  <c r="U202"/>
  <c r="Q206"/>
  <c r="U206"/>
  <c r="Q210"/>
  <c r="U210"/>
  <c r="Q214"/>
  <c r="U214"/>
  <c r="Q218"/>
  <c r="U218"/>
  <c r="Q222"/>
  <c r="U222"/>
  <c r="Q226"/>
  <c r="U226"/>
  <c r="Q230"/>
  <c r="U230"/>
  <c r="Q234"/>
  <c r="U234"/>
  <c r="Q238"/>
  <c r="U238"/>
  <c r="Q242"/>
  <c r="U242"/>
  <c r="Q246"/>
  <c r="U246"/>
  <c r="Q250"/>
  <c r="U250"/>
  <c r="Q254"/>
  <c r="U254"/>
  <c r="Q258"/>
  <c r="U258"/>
  <c r="Q262"/>
  <c r="U262"/>
  <c r="Q266"/>
  <c r="U266"/>
  <c r="Q270"/>
  <c r="U270"/>
  <c r="Q274"/>
  <c r="U274"/>
  <c r="Q278"/>
  <c r="U278"/>
  <c r="Q282"/>
  <c r="U282"/>
  <c r="Q286"/>
  <c r="U286"/>
  <c r="Q290"/>
  <c r="U290"/>
  <c r="Q294"/>
  <c r="U294"/>
  <c r="Q298"/>
  <c r="U298"/>
  <c r="Q302"/>
  <c r="U302"/>
  <c r="Q306"/>
  <c r="U306"/>
  <c r="Q310"/>
  <c r="U310"/>
  <c r="Q314"/>
  <c r="U314"/>
  <c r="Q318"/>
  <c r="U318"/>
  <c r="Q322"/>
  <c r="U322"/>
  <c r="Q326"/>
  <c r="U326"/>
  <c r="Q330"/>
  <c r="U330"/>
  <c r="Q334"/>
  <c r="U334"/>
  <c r="Q338"/>
  <c r="U338"/>
  <c r="Q342"/>
  <c r="U342"/>
  <c r="Q346"/>
  <c r="U346"/>
  <c r="Q350"/>
  <c r="U350"/>
  <c r="Q354"/>
  <c r="U354"/>
  <c r="Q358"/>
  <c r="U358"/>
  <c r="Q362"/>
  <c r="U362"/>
  <c r="Q366"/>
  <c r="U366"/>
  <c r="Q370"/>
  <c r="U370"/>
  <c r="Q374"/>
  <c r="U374"/>
  <c r="Q378"/>
  <c r="U378"/>
  <c r="Q382"/>
  <c r="U382"/>
  <c r="Q386"/>
  <c r="U386"/>
  <c r="Q390"/>
  <c r="U390"/>
  <c r="Q394"/>
  <c r="U394"/>
  <c r="Q398"/>
  <c r="U398"/>
  <c r="Q402"/>
  <c r="U402"/>
  <c r="Q406"/>
  <c r="U406"/>
  <c r="Q410"/>
  <c r="U410"/>
  <c r="Q414"/>
  <c r="U414"/>
  <c r="Q418"/>
  <c r="U418"/>
  <c r="Q422"/>
  <c r="U422"/>
  <c r="Q426"/>
  <c r="U426"/>
  <c r="Q430"/>
  <c r="U430"/>
  <c r="Q434"/>
  <c r="U434"/>
  <c r="Q438"/>
  <c r="U438"/>
  <c r="Q442"/>
  <c r="U442"/>
  <c r="Q446"/>
  <c r="U446"/>
  <c r="Q450"/>
  <c r="U450"/>
  <c r="Q454"/>
  <c r="U454"/>
  <c r="Q458"/>
  <c r="U458"/>
  <c r="Q462"/>
  <c r="U462"/>
  <c r="Q466"/>
  <c r="U466"/>
  <c r="Q470"/>
  <c r="U470"/>
  <c r="Q474"/>
  <c r="U474"/>
  <c r="Q478"/>
  <c r="U478"/>
  <c r="Q482"/>
  <c r="U482"/>
  <c r="Q486"/>
  <c r="U486"/>
  <c r="Q490"/>
  <c r="U490"/>
  <c r="Q494"/>
  <c r="U494"/>
  <c r="Q498"/>
  <c r="U498"/>
  <c r="Q502"/>
  <c r="U502"/>
  <c r="Q506"/>
  <c r="U506"/>
  <c r="Q510"/>
  <c r="U510"/>
  <c r="Q514"/>
  <c r="U514"/>
  <c r="Q518"/>
  <c r="U518"/>
  <c r="Q522"/>
  <c r="U522"/>
  <c r="Q526"/>
  <c r="U526"/>
  <c r="Q530"/>
  <c r="U530"/>
  <c r="Q534"/>
  <c r="U534"/>
  <c r="Q538"/>
  <c r="U538"/>
  <c r="Q542"/>
  <c r="U542"/>
  <c r="Q546"/>
  <c r="U546"/>
  <c r="Q550"/>
  <c r="U550"/>
  <c r="Q554"/>
  <c r="U554"/>
  <c r="Q558"/>
  <c r="U558"/>
  <c r="Q562"/>
  <c r="U562"/>
  <c r="Q566"/>
  <c r="U566"/>
  <c r="Q570"/>
  <c r="U570"/>
  <c r="Q574"/>
  <c r="U574"/>
  <c r="Q578"/>
  <c r="U578"/>
  <c r="Q582"/>
  <c r="U582"/>
  <c r="Q586"/>
  <c r="U586"/>
  <c r="Q590"/>
  <c r="U590"/>
  <c r="L598"/>
  <c r="T594" s="1"/>
  <c r="L606"/>
  <c r="V602" s="1"/>
  <c r="L614"/>
  <c r="Q610" s="1"/>
  <c r="L622"/>
  <c r="L630"/>
  <c r="T626" s="1"/>
  <c r="L638"/>
  <c r="V634" s="1"/>
  <c r="L646"/>
  <c r="Q642" s="1"/>
  <c r="L654"/>
  <c r="L662"/>
  <c r="T658" s="1"/>
  <c r="L670"/>
  <c r="V666" s="1"/>
  <c r="L678"/>
  <c r="Q674" s="1"/>
  <c r="L686"/>
  <c r="L694"/>
  <c r="T690" s="1"/>
  <c r="L702"/>
  <c r="V698" s="1"/>
  <c r="L710"/>
  <c r="Q706" s="1"/>
  <c r="L718"/>
  <c r="L726"/>
  <c r="T722" s="1"/>
  <c r="L734"/>
  <c r="V730" s="1"/>
  <c r="L742"/>
  <c r="Q738" s="1"/>
  <c r="L750"/>
  <c r="L758"/>
  <c r="T754" s="1"/>
  <c r="L766"/>
  <c r="V762" s="1"/>
  <c r="L774"/>
  <c r="Q770" s="1"/>
  <c r="P778"/>
  <c r="L782"/>
  <c r="R774" s="1"/>
  <c r="R782"/>
  <c r="W786"/>
  <c r="L790"/>
  <c r="O790"/>
  <c r="W794"/>
  <c r="S794"/>
  <c r="L798"/>
  <c r="O798"/>
  <c r="W802"/>
  <c r="S802"/>
  <c r="L806"/>
  <c r="S806" s="1"/>
  <c r="O806"/>
  <c r="W810"/>
  <c r="S810"/>
  <c r="L814"/>
  <c r="O814"/>
  <c r="W818"/>
  <c r="S818"/>
  <c r="L822"/>
  <c r="O822"/>
  <c r="W826"/>
  <c r="S826"/>
  <c r="L830"/>
  <c r="O830"/>
  <c r="W834"/>
  <c r="S834"/>
  <c r="L838"/>
  <c r="S838" s="1"/>
  <c r="O838"/>
  <c r="W842"/>
  <c r="S842"/>
  <c r="L846"/>
  <c r="O846"/>
  <c r="W850"/>
  <c r="S850"/>
  <c r="L854"/>
  <c r="O854"/>
  <c r="W858"/>
  <c r="S858"/>
  <c r="L862"/>
  <c r="O862"/>
  <c r="W866"/>
  <c r="S866"/>
  <c r="L870"/>
  <c r="S870" s="1"/>
  <c r="O870"/>
  <c r="W874"/>
  <c r="S874"/>
  <c r="L878"/>
  <c r="O878"/>
  <c r="W882"/>
  <c r="S882"/>
  <c r="L886"/>
  <c r="O886"/>
  <c r="W890"/>
  <c r="S890"/>
  <c r="L894"/>
  <c r="O894"/>
  <c r="W898"/>
  <c r="S898"/>
  <c r="L902"/>
  <c r="O902"/>
  <c r="W598"/>
  <c r="U598"/>
  <c r="S598"/>
  <c r="Q598"/>
  <c r="O598"/>
  <c r="W606"/>
  <c r="U606"/>
  <c r="S606"/>
  <c r="Q606"/>
  <c r="O606"/>
  <c r="W614"/>
  <c r="U614"/>
  <c r="Q614"/>
  <c r="O614"/>
  <c r="W622"/>
  <c r="U622"/>
  <c r="S622"/>
  <c r="Q622"/>
  <c r="O622"/>
  <c r="W630"/>
  <c r="U630"/>
  <c r="S630"/>
  <c r="Q630"/>
  <c r="O630"/>
  <c r="W638"/>
  <c r="U638"/>
  <c r="S638"/>
  <c r="Q638"/>
  <c r="O638"/>
  <c r="W646"/>
  <c r="U646"/>
  <c r="S646"/>
  <c r="Q646"/>
  <c r="O646"/>
  <c r="W654"/>
  <c r="U654"/>
  <c r="S654"/>
  <c r="Q654"/>
  <c r="O654"/>
  <c r="W662"/>
  <c r="U662"/>
  <c r="S662"/>
  <c r="Q662"/>
  <c r="O662"/>
  <c r="W670"/>
  <c r="U670"/>
  <c r="S670"/>
  <c r="Q670"/>
  <c r="O670"/>
  <c r="W678"/>
  <c r="U678"/>
  <c r="S678"/>
  <c r="Q678"/>
  <c r="O678"/>
  <c r="W686"/>
  <c r="U686"/>
  <c r="S686"/>
  <c r="Q686"/>
  <c r="O686"/>
  <c r="W694"/>
  <c r="U694"/>
  <c r="S694"/>
  <c r="Q694"/>
  <c r="O694"/>
  <c r="W702"/>
  <c r="U702"/>
  <c r="S702"/>
  <c r="Q702"/>
  <c r="O702"/>
  <c r="W710"/>
  <c r="U710"/>
  <c r="S710"/>
  <c r="Q710"/>
  <c r="O710"/>
  <c r="W718"/>
  <c r="U718"/>
  <c r="S718"/>
  <c r="Q718"/>
  <c r="O718"/>
  <c r="W726"/>
  <c r="U726"/>
  <c r="S726"/>
  <c r="Q726"/>
  <c r="O726"/>
  <c r="W734"/>
  <c r="U734"/>
  <c r="S734"/>
  <c r="Q734"/>
  <c r="O734"/>
  <c r="W742"/>
  <c r="U742"/>
  <c r="S742"/>
  <c r="Q742"/>
  <c r="O742"/>
  <c r="W750"/>
  <c r="U750"/>
  <c r="S750"/>
  <c r="Q750"/>
  <c r="O750"/>
  <c r="W758"/>
  <c r="U758"/>
  <c r="S758"/>
  <c r="Q758"/>
  <c r="O758"/>
  <c r="W766"/>
  <c r="U766"/>
  <c r="S766"/>
  <c r="Q766"/>
  <c r="O766"/>
  <c r="W774"/>
  <c r="U774"/>
  <c r="S774"/>
  <c r="Q774"/>
  <c r="O774"/>
  <c r="W782"/>
  <c r="U782"/>
  <c r="S782"/>
  <c r="Q782"/>
  <c r="O782"/>
  <c r="V786"/>
  <c r="T786"/>
  <c r="R786"/>
  <c r="P786"/>
  <c r="N786"/>
  <c r="V790"/>
  <c r="T790"/>
  <c r="R790"/>
  <c r="P790"/>
  <c r="N790"/>
  <c r="V794"/>
  <c r="T794"/>
  <c r="R794"/>
  <c r="P794"/>
  <c r="N794"/>
  <c r="V798"/>
  <c r="T798"/>
  <c r="R798"/>
  <c r="P798"/>
  <c r="N798"/>
  <c r="V802"/>
  <c r="T802"/>
  <c r="R802"/>
  <c r="P802"/>
  <c r="N802"/>
  <c r="V806"/>
  <c r="T806"/>
  <c r="R806"/>
  <c r="P806"/>
  <c r="N806"/>
  <c r="V810"/>
  <c r="T810"/>
  <c r="R810"/>
  <c r="P810"/>
  <c r="N810"/>
  <c r="V814"/>
  <c r="T814"/>
  <c r="R814"/>
  <c r="P814"/>
  <c r="N814"/>
  <c r="V818"/>
  <c r="T818"/>
  <c r="R818"/>
  <c r="P818"/>
  <c r="N818"/>
  <c r="V822"/>
  <c r="T822"/>
  <c r="R822"/>
  <c r="P822"/>
  <c r="N822"/>
  <c r="V826"/>
  <c r="T826"/>
  <c r="R826"/>
  <c r="P826"/>
  <c r="N826"/>
  <c r="V830"/>
  <c r="T830"/>
  <c r="R830"/>
  <c r="P830"/>
  <c r="N830"/>
  <c r="V834"/>
  <c r="T834"/>
  <c r="R834"/>
  <c r="P834"/>
  <c r="N834"/>
  <c r="V838"/>
  <c r="T838"/>
  <c r="R838"/>
  <c r="P838"/>
  <c r="N838"/>
  <c r="V842"/>
  <c r="T842"/>
  <c r="R842"/>
  <c r="P842"/>
  <c r="N842"/>
  <c r="V846"/>
  <c r="T846"/>
  <c r="R846"/>
  <c r="P846"/>
  <c r="N846"/>
  <c r="V850"/>
  <c r="T850"/>
  <c r="R850"/>
  <c r="P850"/>
  <c r="N850"/>
  <c r="V854"/>
  <c r="T854"/>
  <c r="R854"/>
  <c r="P854"/>
  <c r="N854"/>
  <c r="V858"/>
  <c r="T858"/>
  <c r="R858"/>
  <c r="P858"/>
  <c r="N858"/>
  <c r="V862"/>
  <c r="T862"/>
  <c r="R862"/>
  <c r="P862"/>
  <c r="N862"/>
  <c r="V866"/>
  <c r="T866"/>
  <c r="R866"/>
  <c r="P866"/>
  <c r="N866"/>
  <c r="V870"/>
  <c r="T870"/>
  <c r="R870"/>
  <c r="P870"/>
  <c r="N870"/>
  <c r="V874"/>
  <c r="T874"/>
  <c r="R874"/>
  <c r="P874"/>
  <c r="N874"/>
  <c r="V878"/>
  <c r="T878"/>
  <c r="R878"/>
  <c r="P878"/>
  <c r="N878"/>
  <c r="V882"/>
  <c r="T882"/>
  <c r="R882"/>
  <c r="P882"/>
  <c r="N882"/>
  <c r="V886"/>
  <c r="T886"/>
  <c r="R886"/>
  <c r="P886"/>
  <c r="N886"/>
  <c r="V890"/>
  <c r="T890"/>
  <c r="R890"/>
  <c r="P890"/>
  <c r="N890"/>
  <c r="V894"/>
  <c r="T894"/>
  <c r="R894"/>
  <c r="P894"/>
  <c r="N894"/>
  <c r="V898"/>
  <c r="T898"/>
  <c r="R898"/>
  <c r="P898"/>
  <c r="N898"/>
  <c r="V902"/>
  <c r="T902"/>
  <c r="R902"/>
  <c r="P902"/>
  <c r="N902"/>
  <c r="V906"/>
  <c r="T906"/>
  <c r="R906"/>
  <c r="P906"/>
  <c r="N906"/>
  <c r="W910"/>
  <c r="U910"/>
  <c r="S910"/>
  <c r="V910"/>
  <c r="R910"/>
  <c r="P910"/>
  <c r="N910"/>
  <c r="W918"/>
  <c r="U918"/>
  <c r="S918"/>
  <c r="Q918"/>
  <c r="O918"/>
  <c r="V918"/>
  <c r="R918"/>
  <c r="N918"/>
  <c r="P914"/>
  <c r="W926"/>
  <c r="U926"/>
  <c r="S926"/>
  <c r="Q926"/>
  <c r="O926"/>
  <c r="V926"/>
  <c r="R926"/>
  <c r="N926"/>
  <c r="T922"/>
  <c r="P922"/>
  <c r="W934"/>
  <c r="U934"/>
  <c r="Q934"/>
  <c r="O934"/>
  <c r="V934"/>
  <c r="R934"/>
  <c r="N934"/>
  <c r="T930"/>
  <c r="W942"/>
  <c r="U942"/>
  <c r="S942"/>
  <c r="Q942"/>
  <c r="O942"/>
  <c r="V942"/>
  <c r="R942"/>
  <c r="N942"/>
  <c r="T938"/>
  <c r="P938"/>
  <c r="W950"/>
  <c r="U950"/>
  <c r="S950"/>
  <c r="Q950"/>
  <c r="O950"/>
  <c r="V950"/>
  <c r="R950"/>
  <c r="N950"/>
  <c r="P946"/>
  <c r="W958"/>
  <c r="U958"/>
  <c r="S958"/>
  <c r="Q958"/>
  <c r="O958"/>
  <c r="V958"/>
  <c r="R958"/>
  <c r="N958"/>
  <c r="T954"/>
  <c r="P954"/>
  <c r="W966"/>
  <c r="U966"/>
  <c r="Q966"/>
  <c r="O966"/>
  <c r="V966"/>
  <c r="R966"/>
  <c r="N966"/>
  <c r="T962"/>
  <c r="W974"/>
  <c r="U974"/>
  <c r="S974"/>
  <c r="Q974"/>
  <c r="O974"/>
  <c r="V974"/>
  <c r="R974"/>
  <c r="N974"/>
  <c r="T970"/>
  <c r="P970"/>
  <c r="W982"/>
  <c r="U982"/>
  <c r="S982"/>
  <c r="Q982"/>
  <c r="O982"/>
  <c r="V982"/>
  <c r="R982"/>
  <c r="N982"/>
  <c r="P978"/>
  <c r="W990"/>
  <c r="U990"/>
  <c r="S990"/>
  <c r="Q990"/>
  <c r="O990"/>
  <c r="V990"/>
  <c r="R990"/>
  <c r="N990"/>
  <c r="T986"/>
  <c r="P986"/>
  <c r="Q786"/>
  <c r="U786"/>
  <c r="Q790"/>
  <c r="U790"/>
  <c r="Q794"/>
  <c r="U794"/>
  <c r="Q798"/>
  <c r="U798"/>
  <c r="Q802"/>
  <c r="U802"/>
  <c r="Q806"/>
  <c r="U806"/>
  <c r="Q810"/>
  <c r="U810"/>
  <c r="Q814"/>
  <c r="U814"/>
  <c r="Q818"/>
  <c r="U818"/>
  <c r="Q822"/>
  <c r="U822"/>
  <c r="Q826"/>
  <c r="U826"/>
  <c r="Q830"/>
  <c r="U830"/>
  <c r="Q834"/>
  <c r="U834"/>
  <c r="Q838"/>
  <c r="U838"/>
  <c r="Q842"/>
  <c r="U842"/>
  <c r="Q846"/>
  <c r="U846"/>
  <c r="Q850"/>
  <c r="U850"/>
  <c r="Q854"/>
  <c r="U854"/>
  <c r="Q858"/>
  <c r="U858"/>
  <c r="Q862"/>
  <c r="U862"/>
  <c r="Q866"/>
  <c r="U866"/>
  <c r="Q870"/>
  <c r="U870"/>
  <c r="Q874"/>
  <c r="U874"/>
  <c r="Q878"/>
  <c r="U878"/>
  <c r="Q882"/>
  <c r="U882"/>
  <c r="Q886"/>
  <c r="U886"/>
  <c r="Q890"/>
  <c r="U890"/>
  <c r="Q894"/>
  <c r="U894"/>
  <c r="Q898"/>
  <c r="U898"/>
  <c r="Q902"/>
  <c r="U902"/>
  <c r="Q906"/>
  <c r="U906"/>
  <c r="Q910"/>
  <c r="L914"/>
  <c r="S902" s="1"/>
  <c r="L922"/>
  <c r="V922" s="1"/>
  <c r="L930"/>
  <c r="L938"/>
  <c r="L946"/>
  <c r="S934" s="1"/>
  <c r="L954"/>
  <c r="V954" s="1"/>
  <c r="L962"/>
  <c r="L970"/>
  <c r="L978"/>
  <c r="S966" s="1"/>
  <c r="L986"/>
  <c r="V986" s="1"/>
  <c r="L994"/>
  <c r="Q994" s="1"/>
  <c r="W914"/>
  <c r="S914"/>
  <c r="Q914"/>
  <c r="O914"/>
  <c r="W922"/>
  <c r="U922"/>
  <c r="S922"/>
  <c r="Q922"/>
  <c r="O922"/>
  <c r="W930"/>
  <c r="U930"/>
  <c r="S930"/>
  <c r="Q930"/>
  <c r="O930"/>
  <c r="W938"/>
  <c r="U938"/>
  <c r="S938"/>
  <c r="Q938"/>
  <c r="O938"/>
  <c r="W946"/>
  <c r="S946"/>
  <c r="Q946"/>
  <c r="O946"/>
  <c r="W954"/>
  <c r="U954"/>
  <c r="S954"/>
  <c r="Q954"/>
  <c r="O954"/>
  <c r="W962"/>
  <c r="U962"/>
  <c r="S962"/>
  <c r="Q962"/>
  <c r="O962"/>
  <c r="W970"/>
  <c r="U970"/>
  <c r="S970"/>
  <c r="Q970"/>
  <c r="O970"/>
  <c r="W978"/>
  <c r="S978"/>
  <c r="Q978"/>
  <c r="O978"/>
  <c r="W986"/>
  <c r="U986"/>
  <c r="S986"/>
  <c r="Q986"/>
  <c r="O986"/>
  <c r="V998"/>
  <c r="T998"/>
  <c r="R998"/>
  <c r="P998"/>
  <c r="N998"/>
  <c r="W998"/>
  <c r="U998"/>
  <c r="Q998"/>
  <c r="O998"/>
  <c r="V1006"/>
  <c r="T1006"/>
  <c r="R1006"/>
  <c r="P1006"/>
  <c r="N1006"/>
  <c r="W1006"/>
  <c r="U1006"/>
  <c r="S1006"/>
  <c r="Q1006"/>
  <c r="O1006"/>
  <c r="V1014"/>
  <c r="T1014"/>
  <c r="R1014"/>
  <c r="P1014"/>
  <c r="N1014"/>
  <c r="W1014"/>
  <c r="U1014"/>
  <c r="S1014"/>
  <c r="Q1014"/>
  <c r="O1014"/>
  <c r="L1002"/>
  <c r="P994" s="1"/>
  <c r="L1010"/>
  <c r="T1010" s="1"/>
  <c r="L1018"/>
  <c r="O1022"/>
  <c r="Q1022"/>
  <c r="S1022"/>
  <c r="U1022"/>
  <c r="V2"/>
  <c r="R2"/>
  <c r="N2"/>
  <c r="T2"/>
  <c r="K2038" i="12"/>
  <c r="L2038" s="1"/>
  <c r="K2034"/>
  <c r="L2034" s="1"/>
  <c r="K2018"/>
  <c r="L2018" s="1"/>
  <c r="K1766"/>
  <c r="L1766" s="1"/>
  <c r="K1758"/>
  <c r="L1758" s="1"/>
  <c r="K1750"/>
  <c r="L1750" s="1"/>
  <c r="K1742"/>
  <c r="L1742" s="1"/>
  <c r="K1734"/>
  <c r="L1734" s="1"/>
  <c r="K1726"/>
  <c r="L1726" s="1"/>
  <c r="K1722"/>
  <c r="L1722" s="1"/>
  <c r="K1710"/>
  <c r="L1710" s="1"/>
  <c r="K1706"/>
  <c r="L1706" s="1"/>
  <c r="K1694"/>
  <c r="L1694" s="1"/>
  <c r="K1690"/>
  <c r="L1690" s="1"/>
  <c r="K1678"/>
  <c r="L1678" s="1"/>
  <c r="K1674"/>
  <c r="L1674" s="1"/>
  <c r="K1662"/>
  <c r="L1662" s="1"/>
  <c r="K1658"/>
  <c r="L1658" s="1"/>
  <c r="K1646"/>
  <c r="L1646" s="1"/>
  <c r="K1642"/>
  <c r="L1642" s="1"/>
  <c r="K1630"/>
  <c r="L1630" s="1"/>
  <c r="K1626"/>
  <c r="L1626" s="1"/>
  <c r="K1614"/>
  <c r="L1614" s="1"/>
  <c r="K1610"/>
  <c r="L1610" s="1"/>
  <c r="K1598"/>
  <c r="L1598" s="1"/>
  <c r="K1594"/>
  <c r="L1594" s="1"/>
  <c r="K1582"/>
  <c r="L1582" s="1"/>
  <c r="K1578"/>
  <c r="L1578" s="1"/>
  <c r="K1566"/>
  <c r="L1566" s="1"/>
  <c r="K1558"/>
  <c r="L1558" s="1"/>
  <c r="K1550"/>
  <c r="L1550" s="1"/>
  <c r="K1542"/>
  <c r="L1542" s="1"/>
  <c r="K1534"/>
  <c r="L1534" s="1"/>
  <c r="K1526"/>
  <c r="L1526" s="1"/>
  <c r="K1518"/>
  <c r="L1518" s="1"/>
  <c r="K1510"/>
  <c r="L1510" s="1"/>
  <c r="K1502"/>
  <c r="L1502" s="1"/>
  <c r="K1494"/>
  <c r="L1494" s="1"/>
  <c r="K1486"/>
  <c r="L1486" s="1"/>
  <c r="K1478"/>
  <c r="L1478" s="1"/>
  <c r="K1470"/>
  <c r="L1470" s="1"/>
  <c r="K1462"/>
  <c r="L1462" s="1"/>
  <c r="K1454"/>
  <c r="L1454" s="1"/>
  <c r="K1446"/>
  <c r="L1446" s="1"/>
  <c r="K1438"/>
  <c r="L1438" s="1"/>
  <c r="K1430"/>
  <c r="L1430" s="1"/>
  <c r="K1422"/>
  <c r="L1422" s="1"/>
  <c r="K1414"/>
  <c r="L1414" s="1"/>
  <c r="K1406"/>
  <c r="L1406" s="1"/>
  <c r="K1398"/>
  <c r="L1398" s="1"/>
  <c r="K1390"/>
  <c r="L1390" s="1"/>
  <c r="K1382"/>
  <c r="L1382" s="1"/>
  <c r="K1374"/>
  <c r="L1374" s="1"/>
  <c r="K1366"/>
  <c r="L1366" s="1"/>
  <c r="K1358"/>
  <c r="L1358" s="1"/>
  <c r="K1350"/>
  <c r="L1350" s="1"/>
  <c r="K1342"/>
  <c r="L1342" s="1"/>
  <c r="K1334"/>
  <c r="L1334" s="1"/>
  <c r="K1326"/>
  <c r="L1326" s="1"/>
  <c r="K1318"/>
  <c r="L1318" s="1"/>
  <c r="K1310"/>
  <c r="L1310" s="1"/>
  <c r="K1302"/>
  <c r="L1302" s="1"/>
  <c r="K1294"/>
  <c r="L1294" s="1"/>
  <c r="K1286"/>
  <c r="L1286" s="1"/>
  <c r="K1278"/>
  <c r="L1278" s="1"/>
  <c r="K1270"/>
  <c r="L1270" s="1"/>
  <c r="K1262"/>
  <c r="L1262" s="1"/>
  <c r="K1254"/>
  <c r="L1254" s="1"/>
  <c r="K1246"/>
  <c r="L1246" s="1"/>
  <c r="K1238"/>
  <c r="L1238" s="1"/>
  <c r="K1230"/>
  <c r="L1230" s="1"/>
  <c r="K1222"/>
  <c r="L1222" s="1"/>
  <c r="K1214"/>
  <c r="L1214" s="1"/>
  <c r="K1206"/>
  <c r="L1206" s="1"/>
  <c r="K1198"/>
  <c r="L1198" s="1"/>
  <c r="K1190"/>
  <c r="L1190" s="1"/>
  <c r="K1182"/>
  <c r="L1182" s="1"/>
  <c r="K1174"/>
  <c r="L1174" s="1"/>
  <c r="K1166"/>
  <c r="L1166" s="1"/>
  <c r="K1158"/>
  <c r="L1158" s="1"/>
  <c r="K1150"/>
  <c r="L1150" s="1"/>
  <c r="K1142"/>
  <c r="L1142" s="1"/>
  <c r="K1134"/>
  <c r="L1134" s="1"/>
  <c r="K1126"/>
  <c r="L1126" s="1"/>
  <c r="K1118"/>
  <c r="L1118" s="1"/>
  <c r="K1110"/>
  <c r="L1110" s="1"/>
  <c r="K1102"/>
  <c r="L1102" s="1"/>
  <c r="K1094"/>
  <c r="L1094" s="1"/>
  <c r="K1086"/>
  <c r="L1086" s="1"/>
  <c r="K1078"/>
  <c r="L1078" s="1"/>
  <c r="K1070"/>
  <c r="L1070" s="1"/>
  <c r="K1062"/>
  <c r="L1062" s="1"/>
  <c r="K1054"/>
  <c r="L1054" s="1"/>
  <c r="K1046"/>
  <c r="L1046" s="1"/>
  <c r="K1038"/>
  <c r="L1038" s="1"/>
  <c r="K1030"/>
  <c r="L1030" s="1"/>
  <c r="K1022"/>
  <c r="L1022" s="1"/>
  <c r="K1014"/>
  <c r="L1014" s="1"/>
  <c r="K1006"/>
  <c r="L1006" s="1"/>
  <c r="K998"/>
  <c r="L998" s="1"/>
  <c r="K1978"/>
  <c r="K1962"/>
  <c r="K1946"/>
  <c r="K1930"/>
  <c r="K1902"/>
  <c r="K1894"/>
  <c r="K1890"/>
  <c r="K1874"/>
  <c r="K1858"/>
  <c r="K1830"/>
  <c r="K1826"/>
  <c r="K1814"/>
  <c r="K1810"/>
  <c r="K918"/>
  <c r="L918" s="1"/>
  <c r="K910"/>
  <c r="L910" s="1"/>
  <c r="K902"/>
  <c r="L902" s="1"/>
  <c r="K838"/>
  <c r="L838" s="1"/>
  <c r="K830"/>
  <c r="L830" s="1"/>
  <c r="K822"/>
  <c r="L822" s="1"/>
  <c r="K814"/>
  <c r="L814" s="1"/>
  <c r="K806"/>
  <c r="L806" s="1"/>
  <c r="K798"/>
  <c r="L798" s="1"/>
  <c r="K790"/>
  <c r="L790" s="1"/>
  <c r="K10"/>
  <c r="L10" s="1"/>
  <c r="O10" s="1"/>
  <c r="K18"/>
  <c r="L18" s="1"/>
  <c r="O18" s="1"/>
  <c r="K26"/>
  <c r="L26" s="1"/>
  <c r="O26" s="1"/>
  <c r="K34"/>
  <c r="L34" s="1"/>
  <c r="O34" s="1"/>
  <c r="K42"/>
  <c r="L42" s="1"/>
  <c r="O42" s="1"/>
  <c r="K50"/>
  <c r="L50" s="1"/>
  <c r="O50" s="1"/>
  <c r="K58"/>
  <c r="L58" s="1"/>
  <c r="O58" s="1"/>
  <c r="K66"/>
  <c r="L66" s="1"/>
  <c r="O66" s="1"/>
  <c r="K74"/>
  <c r="L74" s="1"/>
  <c r="O74" s="1"/>
  <c r="K82"/>
  <c r="L82" s="1"/>
  <c r="O82" s="1"/>
  <c r="K90"/>
  <c r="L90" s="1"/>
  <c r="O90" s="1"/>
  <c r="K98"/>
  <c r="L98" s="1"/>
  <c r="O98" s="1"/>
  <c r="K106"/>
  <c r="L106" s="1"/>
  <c r="O106" s="1"/>
  <c r="K114"/>
  <c r="L114" s="1"/>
  <c r="O114" s="1"/>
  <c r="K122"/>
  <c r="L122" s="1"/>
  <c r="O122" s="1"/>
  <c r="K130"/>
  <c r="L130" s="1"/>
  <c r="O130" s="1"/>
  <c r="K138"/>
  <c r="L138" s="1"/>
  <c r="O138" s="1"/>
  <c r="K146"/>
  <c r="L146" s="1"/>
  <c r="O146" s="1"/>
  <c r="K154"/>
  <c r="L154" s="1"/>
  <c r="O154" s="1"/>
  <c r="K162"/>
  <c r="L162" s="1"/>
  <c r="O162" s="1"/>
  <c r="K170"/>
  <c r="L170" s="1"/>
  <c r="O170" s="1"/>
  <c r="K178"/>
  <c r="L178" s="1"/>
  <c r="O178" s="1"/>
  <c r="K186"/>
  <c r="L186" s="1"/>
  <c r="O186" s="1"/>
  <c r="K194"/>
  <c r="L194" s="1"/>
  <c r="O194" s="1"/>
  <c r="K202"/>
  <c r="L202" s="1"/>
  <c r="O202" s="1"/>
  <c r="K210"/>
  <c r="L210" s="1"/>
  <c r="O210" s="1"/>
  <c r="K218"/>
  <c r="L218" s="1"/>
  <c r="O218" s="1"/>
  <c r="K226"/>
  <c r="L226" s="1"/>
  <c r="O226" s="1"/>
  <c r="K234"/>
  <c r="L234" s="1"/>
  <c r="O234" s="1"/>
  <c r="K242"/>
  <c r="L242" s="1"/>
  <c r="O242" s="1"/>
  <c r="K250"/>
  <c r="L250" s="1"/>
  <c r="O250" s="1"/>
  <c r="K258"/>
  <c r="L258" s="1"/>
  <c r="O258" s="1"/>
  <c r="K266"/>
  <c r="L266" s="1"/>
  <c r="O266" s="1"/>
  <c r="K274"/>
  <c r="L274" s="1"/>
  <c r="O274" s="1"/>
  <c r="K282"/>
  <c r="L282" s="1"/>
  <c r="O282" s="1"/>
  <c r="K290"/>
  <c r="L290" s="1"/>
  <c r="O290" s="1"/>
  <c r="K298"/>
  <c r="L298" s="1"/>
  <c r="O298" s="1"/>
  <c r="K306"/>
  <c r="L306" s="1"/>
  <c r="O306" s="1"/>
  <c r="K314"/>
  <c r="L314" s="1"/>
  <c r="O314" s="1"/>
  <c r="K322"/>
  <c r="L322" s="1"/>
  <c r="O322" s="1"/>
  <c r="K330"/>
  <c r="L330" s="1"/>
  <c r="O330" s="1"/>
  <c r="K338"/>
  <c r="L338" s="1"/>
  <c r="O338" s="1"/>
  <c r="K346"/>
  <c r="L346" s="1"/>
  <c r="O346" s="1"/>
  <c r="K354"/>
  <c r="L354" s="1"/>
  <c r="O354" s="1"/>
  <c r="K362"/>
  <c r="L362" s="1"/>
  <c r="O362" s="1"/>
  <c r="K370"/>
  <c r="L370" s="1"/>
  <c r="O370" s="1"/>
  <c r="K378"/>
  <c r="L378" s="1"/>
  <c r="O378" s="1"/>
  <c r="K386"/>
  <c r="L386" s="1"/>
  <c r="O386" s="1"/>
  <c r="K394"/>
  <c r="L394" s="1"/>
  <c r="O394" s="1"/>
  <c r="K402"/>
  <c r="L402" s="1"/>
  <c r="O402" s="1"/>
  <c r="K410"/>
  <c r="L410" s="1"/>
  <c r="O410" s="1"/>
  <c r="K418"/>
  <c r="L418" s="1"/>
  <c r="O418" s="1"/>
  <c r="K426"/>
  <c r="L426" s="1"/>
  <c r="O426" s="1"/>
  <c r="K434"/>
  <c r="L434" s="1"/>
  <c r="O434" s="1"/>
  <c r="K442"/>
  <c r="L442" s="1"/>
  <c r="O442" s="1"/>
  <c r="K450"/>
  <c r="L450" s="1"/>
  <c r="O450" s="1"/>
  <c r="K458"/>
  <c r="L458" s="1"/>
  <c r="O458" s="1"/>
  <c r="K466"/>
  <c r="L466" s="1"/>
  <c r="O466" s="1"/>
  <c r="K474"/>
  <c r="L474" s="1"/>
  <c r="K478"/>
  <c r="L478" s="1"/>
  <c r="O474" s="1"/>
  <c r="K486"/>
  <c r="L486" s="1"/>
  <c r="K494"/>
  <c r="L494" s="1"/>
  <c r="K502"/>
  <c r="L502" s="1"/>
  <c r="K510"/>
  <c r="L510" s="1"/>
  <c r="K518"/>
  <c r="L518" s="1"/>
  <c r="K526"/>
  <c r="L526" s="1"/>
  <c r="K534"/>
  <c r="L534" s="1"/>
  <c r="K542"/>
  <c r="L542" s="1"/>
  <c r="K550"/>
  <c r="L550" s="1"/>
  <c r="K558"/>
  <c r="L558" s="1"/>
  <c r="K566"/>
  <c r="L566" s="1"/>
  <c r="K574"/>
  <c r="L574" s="1"/>
  <c r="K582"/>
  <c r="L582" s="1"/>
  <c r="K590"/>
  <c r="L590" s="1"/>
  <c r="K598"/>
  <c r="L598" s="1"/>
  <c r="K606"/>
  <c r="L606" s="1"/>
  <c r="K614"/>
  <c r="L614" s="1"/>
  <c r="K622"/>
  <c r="L622" s="1"/>
  <c r="K630"/>
  <c r="L630" s="1"/>
  <c r="K638"/>
  <c r="L638" s="1"/>
  <c r="K646"/>
  <c r="L646" s="1"/>
  <c r="K654"/>
  <c r="L654" s="1"/>
  <c r="K662"/>
  <c r="L662" s="1"/>
  <c r="K670"/>
  <c r="L670" s="1"/>
  <c r="K678"/>
  <c r="L678" s="1"/>
  <c r="K686"/>
  <c r="L686" s="1"/>
  <c r="K694"/>
  <c r="L694" s="1"/>
  <c r="K702"/>
  <c r="L702" s="1"/>
  <c r="K710"/>
  <c r="L710" s="1"/>
  <c r="K718"/>
  <c r="L718" s="1"/>
  <c r="K726"/>
  <c r="L726" s="1"/>
  <c r="K734"/>
  <c r="L734" s="1"/>
  <c r="K742"/>
  <c r="L742" s="1"/>
  <c r="K750"/>
  <c r="L750" s="1"/>
  <c r="K758"/>
  <c r="L758" s="1"/>
  <c r="K766"/>
  <c r="L766" s="1"/>
  <c r="K774"/>
  <c r="L774" s="1"/>
  <c r="K782"/>
  <c r="L782" s="1"/>
  <c r="K846"/>
  <c r="L846" s="1"/>
  <c r="K854"/>
  <c r="L854" s="1"/>
  <c r="K862"/>
  <c r="L862" s="1"/>
  <c r="K870"/>
  <c r="L870" s="1"/>
  <c r="K878"/>
  <c r="L878" s="1"/>
  <c r="K886"/>
  <c r="L886" s="1"/>
  <c r="K894"/>
  <c r="L894" s="1"/>
  <c r="K482"/>
  <c r="L482" s="1"/>
  <c r="O482" s="1"/>
  <c r="K490"/>
  <c r="L490" s="1"/>
  <c r="O490" s="1"/>
  <c r="K498"/>
  <c r="L498" s="1"/>
  <c r="O498" s="1"/>
  <c r="K506"/>
  <c r="L506" s="1"/>
  <c r="O506" s="1"/>
  <c r="K514"/>
  <c r="L514" s="1"/>
  <c r="O514" s="1"/>
  <c r="K522"/>
  <c r="L522" s="1"/>
  <c r="O522" s="1"/>
  <c r="K530"/>
  <c r="L530" s="1"/>
  <c r="O530" s="1"/>
  <c r="K538"/>
  <c r="L538" s="1"/>
  <c r="O538" s="1"/>
  <c r="K546"/>
  <c r="L546" s="1"/>
  <c r="O546" s="1"/>
  <c r="K554"/>
  <c r="L554" s="1"/>
  <c r="O554" s="1"/>
  <c r="K562"/>
  <c r="L562" s="1"/>
  <c r="O562" s="1"/>
  <c r="K570"/>
  <c r="L570" s="1"/>
  <c r="O570" s="1"/>
  <c r="K578"/>
  <c r="L578" s="1"/>
  <c r="O578" s="1"/>
  <c r="K586"/>
  <c r="L586" s="1"/>
  <c r="O586" s="1"/>
  <c r="K594"/>
  <c r="L594" s="1"/>
  <c r="O594" s="1"/>
  <c r="K602"/>
  <c r="L602" s="1"/>
  <c r="O602" s="1"/>
  <c r="K610"/>
  <c r="L610" s="1"/>
  <c r="O610" s="1"/>
  <c r="K618"/>
  <c r="L618" s="1"/>
  <c r="O618" s="1"/>
  <c r="K626"/>
  <c r="L626" s="1"/>
  <c r="O626" s="1"/>
  <c r="K634"/>
  <c r="L634" s="1"/>
  <c r="O634" s="1"/>
  <c r="K642"/>
  <c r="L642" s="1"/>
  <c r="O642" s="1"/>
  <c r="K650"/>
  <c r="L650" s="1"/>
  <c r="O650" s="1"/>
  <c r="K658"/>
  <c r="L658" s="1"/>
  <c r="O658" s="1"/>
  <c r="K666"/>
  <c r="L666" s="1"/>
  <c r="O666" s="1"/>
  <c r="K674"/>
  <c r="L674" s="1"/>
  <c r="O674" s="1"/>
  <c r="K682"/>
  <c r="L682" s="1"/>
  <c r="O682" s="1"/>
  <c r="K690"/>
  <c r="L690" s="1"/>
  <c r="O690" s="1"/>
  <c r="K698"/>
  <c r="L698" s="1"/>
  <c r="O698" s="1"/>
  <c r="K706"/>
  <c r="L706" s="1"/>
  <c r="O706" s="1"/>
  <c r="K714"/>
  <c r="L714" s="1"/>
  <c r="O714" s="1"/>
  <c r="K722"/>
  <c r="L722" s="1"/>
  <c r="O722" s="1"/>
  <c r="K730"/>
  <c r="L730" s="1"/>
  <c r="O730" s="1"/>
  <c r="K738"/>
  <c r="L738" s="1"/>
  <c r="O738" s="1"/>
  <c r="K746"/>
  <c r="L746" s="1"/>
  <c r="O746" s="1"/>
  <c r="K754"/>
  <c r="L754" s="1"/>
  <c r="O754" s="1"/>
  <c r="K762"/>
  <c r="L762" s="1"/>
  <c r="O762" s="1"/>
  <c r="K770"/>
  <c r="L770" s="1"/>
  <c r="K778"/>
  <c r="L778" s="1"/>
  <c r="K786"/>
  <c r="L786" s="1"/>
  <c r="K794"/>
  <c r="L794" s="1"/>
  <c r="K802"/>
  <c r="L802" s="1"/>
  <c r="K810"/>
  <c r="L810" s="1"/>
  <c r="K818"/>
  <c r="L818" s="1"/>
  <c r="K826"/>
  <c r="L826" s="1"/>
  <c r="K834"/>
  <c r="L834" s="1"/>
  <c r="K842"/>
  <c r="L842" s="1"/>
  <c r="O842" s="1"/>
  <c r="K1574"/>
  <c r="K1586"/>
  <c r="K1774"/>
  <c r="L1774" s="1"/>
  <c r="K1778"/>
  <c r="K1790"/>
  <c r="L1790" s="1"/>
  <c r="K1794"/>
  <c r="K1806"/>
  <c r="L1806" s="1"/>
  <c r="K1822"/>
  <c r="L1822" s="1"/>
  <c r="K1846"/>
  <c r="K1850"/>
  <c r="L1850" s="1"/>
  <c r="K1862"/>
  <c r="K1866"/>
  <c r="L1866" s="1"/>
  <c r="K1878"/>
  <c r="K1882"/>
  <c r="L1882" s="1"/>
  <c r="K1918"/>
  <c r="K1922"/>
  <c r="L1922" s="1"/>
  <c r="K1934"/>
  <c r="K1938"/>
  <c r="L1938" s="1"/>
  <c r="K1950"/>
  <c r="K1954"/>
  <c r="L1954" s="1"/>
  <c r="K1966"/>
  <c r="K1970"/>
  <c r="L1970" s="1"/>
  <c r="K1982"/>
  <c r="K1986"/>
  <c r="L1986" s="1"/>
  <c r="K1998"/>
  <c r="K2002"/>
  <c r="L2002" s="1"/>
  <c r="K2014"/>
  <c r="K2030"/>
  <c r="K850"/>
  <c r="L850" s="1"/>
  <c r="O850" s="1"/>
  <c r="K858"/>
  <c r="L858" s="1"/>
  <c r="O858" s="1"/>
  <c r="K866"/>
  <c r="L866" s="1"/>
  <c r="O866" s="1"/>
  <c r="K874"/>
  <c r="L874" s="1"/>
  <c r="O874" s="1"/>
  <c r="K882"/>
  <c r="L882" s="1"/>
  <c r="K890"/>
  <c r="L890" s="1"/>
  <c r="K898"/>
  <c r="L898" s="1"/>
  <c r="K906"/>
  <c r="L906" s="1"/>
  <c r="K914"/>
  <c r="L914" s="1"/>
  <c r="K922"/>
  <c r="L922" s="1"/>
  <c r="K926"/>
  <c r="L926" s="1"/>
  <c r="O922" s="1"/>
  <c r="K934"/>
  <c r="L934" s="1"/>
  <c r="O930" s="1"/>
  <c r="K942"/>
  <c r="L942" s="1"/>
  <c r="O938" s="1"/>
  <c r="K950"/>
  <c r="L950" s="1"/>
  <c r="O946" s="1"/>
  <c r="K958"/>
  <c r="L958" s="1"/>
  <c r="O954" s="1"/>
  <c r="K966"/>
  <c r="L966" s="1"/>
  <c r="O962" s="1"/>
  <c r="K974"/>
  <c r="L974" s="1"/>
  <c r="O970" s="1"/>
  <c r="K982"/>
  <c r="L982" s="1"/>
  <c r="K990"/>
  <c r="L990" s="1"/>
  <c r="K1570"/>
  <c r="K1590"/>
  <c r="K1602"/>
  <c r="K1606"/>
  <c r="K1618"/>
  <c r="K1622"/>
  <c r="K1634"/>
  <c r="K1638"/>
  <c r="K1650"/>
  <c r="K1654"/>
  <c r="K1666"/>
  <c r="K1670"/>
  <c r="K1682"/>
  <c r="K1686"/>
  <c r="K1698"/>
  <c r="K1702"/>
  <c r="K1714"/>
  <c r="K1718"/>
  <c r="K1782"/>
  <c r="K1786"/>
  <c r="L1786" s="1"/>
  <c r="K1798"/>
  <c r="K1802"/>
  <c r="L1802" s="1"/>
  <c r="K1818"/>
  <c r="L1818" s="1"/>
  <c r="K1838"/>
  <c r="K1854"/>
  <c r="L1854" s="1"/>
  <c r="K1870"/>
  <c r="L1870" s="1"/>
  <c r="K1886"/>
  <c r="L1886" s="1"/>
  <c r="K1910"/>
  <c r="K1926"/>
  <c r="L1926" s="1"/>
  <c r="K1942"/>
  <c r="L1942" s="1"/>
  <c r="K1958"/>
  <c r="L1958" s="1"/>
  <c r="K1974"/>
  <c r="L1974" s="1"/>
  <c r="K1990"/>
  <c r="L1990" s="1"/>
  <c r="K1994"/>
  <c r="K2006"/>
  <c r="L2006" s="1"/>
  <c r="K2010"/>
  <c r="K2022"/>
  <c r="L2022" s="1"/>
  <c r="K2026"/>
  <c r="K2046"/>
  <c r="L2046" s="1"/>
  <c r="O2046" s="1"/>
  <c r="K1834"/>
  <c r="K1842"/>
  <c r="K1898"/>
  <c r="K1906"/>
  <c r="K1914"/>
  <c r="K930"/>
  <c r="L930" s="1"/>
  <c r="K938"/>
  <c r="L938" s="1"/>
  <c r="K946"/>
  <c r="L946" s="1"/>
  <c r="K954"/>
  <c r="L954" s="1"/>
  <c r="K962"/>
  <c r="L962" s="1"/>
  <c r="K970"/>
  <c r="L970" s="1"/>
  <c r="K978"/>
  <c r="L978" s="1"/>
  <c r="K986"/>
  <c r="L986" s="1"/>
  <c r="K994"/>
  <c r="L994" s="1"/>
  <c r="K1002"/>
  <c r="L1002" s="1"/>
  <c r="K1010"/>
  <c r="L1010" s="1"/>
  <c r="K1018"/>
  <c r="L1018" s="1"/>
  <c r="K1026"/>
  <c r="L1026" s="1"/>
  <c r="K1034"/>
  <c r="L1034" s="1"/>
  <c r="K1042"/>
  <c r="L1042" s="1"/>
  <c r="K1050"/>
  <c r="L1050" s="1"/>
  <c r="K1058"/>
  <c r="L1058" s="1"/>
  <c r="K1066"/>
  <c r="L1066" s="1"/>
  <c r="K1074"/>
  <c r="L1074" s="1"/>
  <c r="K1082"/>
  <c r="L1082" s="1"/>
  <c r="K1090"/>
  <c r="L1090" s="1"/>
  <c r="K1098"/>
  <c r="L1098" s="1"/>
  <c r="K1106"/>
  <c r="L1106" s="1"/>
  <c r="K1114"/>
  <c r="L1114" s="1"/>
  <c r="K1122"/>
  <c r="L1122" s="1"/>
  <c r="K1130"/>
  <c r="L1130" s="1"/>
  <c r="K1138"/>
  <c r="L1138" s="1"/>
  <c r="K1146"/>
  <c r="L1146" s="1"/>
  <c r="K1154"/>
  <c r="L1154" s="1"/>
  <c r="K1162"/>
  <c r="L1162" s="1"/>
  <c r="K1170"/>
  <c r="L1170" s="1"/>
  <c r="K1178"/>
  <c r="L1178" s="1"/>
  <c r="K1186"/>
  <c r="L1186" s="1"/>
  <c r="K1194"/>
  <c r="L1194" s="1"/>
  <c r="K1202"/>
  <c r="L1202" s="1"/>
  <c r="K1210"/>
  <c r="L1210" s="1"/>
  <c r="K1218"/>
  <c r="L1218" s="1"/>
  <c r="K1226"/>
  <c r="L1226" s="1"/>
  <c r="K1234"/>
  <c r="L1234" s="1"/>
  <c r="K1242"/>
  <c r="L1242" s="1"/>
  <c r="K1250"/>
  <c r="L1250" s="1"/>
  <c r="K1258"/>
  <c r="L1258" s="1"/>
  <c r="K1266"/>
  <c r="L1266" s="1"/>
  <c r="K1274"/>
  <c r="L1274" s="1"/>
  <c r="K1282"/>
  <c r="L1282" s="1"/>
  <c r="K1290"/>
  <c r="L1290" s="1"/>
  <c r="K1298"/>
  <c r="L1298" s="1"/>
  <c r="K1306"/>
  <c r="L1306" s="1"/>
  <c r="K1314"/>
  <c r="L1314" s="1"/>
  <c r="K1322"/>
  <c r="L1322" s="1"/>
  <c r="K1330"/>
  <c r="L1330" s="1"/>
  <c r="K1338"/>
  <c r="L1338" s="1"/>
  <c r="K1346"/>
  <c r="L1346" s="1"/>
  <c r="K1354"/>
  <c r="L1354" s="1"/>
  <c r="K1362"/>
  <c r="L1362" s="1"/>
  <c r="K1370"/>
  <c r="L1370" s="1"/>
  <c r="K1378"/>
  <c r="L1378" s="1"/>
  <c r="K1386"/>
  <c r="L1386" s="1"/>
  <c r="K1394"/>
  <c r="L1394" s="1"/>
  <c r="K1402"/>
  <c r="L1402" s="1"/>
  <c r="K1410"/>
  <c r="L1410" s="1"/>
  <c r="K1418"/>
  <c r="L1418" s="1"/>
  <c r="K1426"/>
  <c r="L1426" s="1"/>
  <c r="K1434"/>
  <c r="L1434" s="1"/>
  <c r="K1442"/>
  <c r="L1442" s="1"/>
  <c r="K1450"/>
  <c r="L1450" s="1"/>
  <c r="K1458"/>
  <c r="L1458" s="1"/>
  <c r="K1466"/>
  <c r="L1466" s="1"/>
  <c r="K1474"/>
  <c r="L1474" s="1"/>
  <c r="K1482"/>
  <c r="L1482" s="1"/>
  <c r="K1490"/>
  <c r="L1490" s="1"/>
  <c r="K1498"/>
  <c r="L1498" s="1"/>
  <c r="K1506"/>
  <c r="L1506" s="1"/>
  <c r="K1514"/>
  <c r="L1514" s="1"/>
  <c r="K1522"/>
  <c r="L1522" s="1"/>
  <c r="K1530"/>
  <c r="L1530" s="1"/>
  <c r="K1538"/>
  <c r="L1538" s="1"/>
  <c r="K1546"/>
  <c r="L1546" s="1"/>
  <c r="K1554"/>
  <c r="L1554" s="1"/>
  <c r="K1562"/>
  <c r="L1562" s="1"/>
  <c r="K1730"/>
  <c r="L1730" s="1"/>
  <c r="K1738"/>
  <c r="L1738" s="1"/>
  <c r="K1746"/>
  <c r="L1746" s="1"/>
  <c r="K1754"/>
  <c r="L1754" s="1"/>
  <c r="K1762"/>
  <c r="L1762" s="1"/>
  <c r="K1770"/>
  <c r="L1770" s="1"/>
  <c r="K2042"/>
  <c r="L2042" s="1"/>
  <c r="O22"/>
  <c r="O38"/>
  <c r="O46"/>
  <c r="O54"/>
  <c r="O62"/>
  <c r="O70"/>
  <c r="O78"/>
  <c r="O86"/>
  <c r="O94"/>
  <c r="O102"/>
  <c r="O110"/>
  <c r="O118"/>
  <c r="O126"/>
  <c r="O134"/>
  <c r="O142"/>
  <c r="O150"/>
  <c r="O158"/>
  <c r="O166"/>
  <c r="O174"/>
  <c r="O182"/>
  <c r="O190"/>
  <c r="O198"/>
  <c r="O206"/>
  <c r="O214"/>
  <c r="O222"/>
  <c r="O230"/>
  <c r="O238"/>
  <c r="O246"/>
  <c r="O254"/>
  <c r="O262"/>
  <c r="O270"/>
  <c r="O278"/>
  <c r="O286"/>
  <c r="O294"/>
  <c r="O302"/>
  <c r="O310"/>
  <c r="O318"/>
  <c r="O326"/>
  <c r="O334"/>
  <c r="O342"/>
  <c r="O350"/>
  <c r="O358"/>
  <c r="O366"/>
  <c r="O374"/>
  <c r="O382"/>
  <c r="O390"/>
  <c r="O398"/>
  <c r="O406"/>
  <c r="O414"/>
  <c r="O422"/>
  <c r="O430"/>
  <c r="O438"/>
  <c r="O446"/>
  <c r="O454"/>
  <c r="O462"/>
  <c r="O470"/>
  <c r="O478"/>
  <c r="O486"/>
  <c r="O494"/>
  <c r="O502"/>
  <c r="O510"/>
  <c r="O518"/>
  <c r="O526"/>
  <c r="O534"/>
  <c r="O542"/>
  <c r="O550"/>
  <c r="O558"/>
  <c r="O566"/>
  <c r="O574"/>
  <c r="O582"/>
  <c r="O590"/>
  <c r="O598"/>
  <c r="O606"/>
  <c r="O614"/>
  <c r="O622"/>
  <c r="O630"/>
  <c r="O638"/>
  <c r="O646"/>
  <c r="O654"/>
  <c r="O662"/>
  <c r="O670"/>
  <c r="O678"/>
  <c r="O686"/>
  <c r="O694"/>
  <c r="O702"/>
  <c r="O710"/>
  <c r="O718"/>
  <c r="O726"/>
  <c r="O734"/>
  <c r="O742"/>
  <c r="O750"/>
  <c r="O758"/>
  <c r="O766"/>
  <c r="O774"/>
  <c r="O782"/>
  <c r="O790"/>
  <c r="O798"/>
  <c r="O806"/>
  <c r="O814"/>
  <c r="O822"/>
  <c r="O830"/>
  <c r="L6"/>
  <c r="O6"/>
  <c r="O14"/>
  <c r="O30"/>
  <c r="O838"/>
  <c r="O846"/>
  <c r="O854"/>
  <c r="O862"/>
  <c r="O870"/>
  <c r="O878"/>
  <c r="O886"/>
  <c r="O894"/>
  <c r="O902"/>
  <c r="O910"/>
  <c r="O918"/>
  <c r="O926"/>
  <c r="O934"/>
  <c r="O942"/>
  <c r="O950"/>
  <c r="O958"/>
  <c r="O966"/>
  <c r="O974"/>
  <c r="O982"/>
  <c r="O990"/>
  <c r="O998"/>
  <c r="O1006"/>
  <c r="O1014"/>
  <c r="O1022"/>
  <c r="O1030"/>
  <c r="O1038"/>
  <c r="O1046"/>
  <c r="O1054"/>
  <c r="O1062"/>
  <c r="O1070"/>
  <c r="O1078"/>
  <c r="O1086"/>
  <c r="O1094"/>
  <c r="O1102"/>
  <c r="O1110"/>
  <c r="O1118"/>
  <c r="O1126"/>
  <c r="O1134"/>
  <c r="O1142"/>
  <c r="O1150"/>
  <c r="O1158"/>
  <c r="O1166"/>
  <c r="O1174"/>
  <c r="O1182"/>
  <c r="O1190"/>
  <c r="O1198"/>
  <c r="O1206"/>
  <c r="O1214"/>
  <c r="O1222"/>
  <c r="O1230"/>
  <c r="O1238"/>
  <c r="O1246"/>
  <c r="O1254"/>
  <c r="O1262"/>
  <c r="O1270"/>
  <c r="O1278"/>
  <c r="O1286"/>
  <c r="O1294"/>
  <c r="O1302"/>
  <c r="O1310"/>
  <c r="O1318"/>
  <c r="O1326"/>
  <c r="O1334"/>
  <c r="O1342"/>
  <c r="O1350"/>
  <c r="O1358"/>
  <c r="O1366"/>
  <c r="O1374"/>
  <c r="O1382"/>
  <c r="O1390"/>
  <c r="O1398"/>
  <c r="O1406"/>
  <c r="O1414"/>
  <c r="O1422"/>
  <c r="O1430"/>
  <c r="O1438"/>
  <c r="O1446"/>
  <c r="O1454"/>
  <c r="O1462"/>
  <c r="O1470"/>
  <c r="O1478"/>
  <c r="O1486"/>
  <c r="O1494"/>
  <c r="O1502"/>
  <c r="O1510"/>
  <c r="O1518"/>
  <c r="O1526"/>
  <c r="O1534"/>
  <c r="O1542"/>
  <c r="O1550"/>
  <c r="O1558"/>
  <c r="L1570"/>
  <c r="O1566" s="1"/>
  <c r="L1574"/>
  <c r="L1586"/>
  <c r="O1582" s="1"/>
  <c r="L1590"/>
  <c r="L1602"/>
  <c r="O1598" s="1"/>
  <c r="L1606"/>
  <c r="L1618"/>
  <c r="O1614" s="1"/>
  <c r="L1622"/>
  <c r="L1634"/>
  <c r="O1630" s="1"/>
  <c r="L1638"/>
  <c r="L1650"/>
  <c r="O1646" s="1"/>
  <c r="L1654"/>
  <c r="L1666"/>
  <c r="O1662" s="1"/>
  <c r="L1670"/>
  <c r="L1682"/>
  <c r="O1678" s="1"/>
  <c r="L1686"/>
  <c r="L1698"/>
  <c r="O1694" s="1"/>
  <c r="L1702"/>
  <c r="L1714"/>
  <c r="O1710" s="1"/>
  <c r="L1718"/>
  <c r="L1778"/>
  <c r="O1774" s="1"/>
  <c r="L1782"/>
  <c r="L1794"/>
  <c r="O1790" s="1"/>
  <c r="L1798"/>
  <c r="L1810"/>
  <c r="O1806" s="1"/>
  <c r="L1814"/>
  <c r="L1826"/>
  <c r="O1822" s="1"/>
  <c r="L1830"/>
  <c r="L1834"/>
  <c r="O1830" s="1"/>
  <c r="L1838"/>
  <c r="L1842"/>
  <c r="O1838" s="1"/>
  <c r="L1846"/>
  <c r="L1858"/>
  <c r="O1854" s="1"/>
  <c r="L1862"/>
  <c r="L1874"/>
  <c r="O1870" s="1"/>
  <c r="L1878"/>
  <c r="L1890"/>
  <c r="O1886" s="1"/>
  <c r="L1894"/>
  <c r="L1898"/>
  <c r="O1894" s="1"/>
  <c r="L1902"/>
  <c r="L1906"/>
  <c r="O1902" s="1"/>
  <c r="L1910"/>
  <c r="L1914"/>
  <c r="O1910" s="1"/>
  <c r="L1918"/>
  <c r="L1930"/>
  <c r="O1926" s="1"/>
  <c r="L1934"/>
  <c r="L1946"/>
  <c r="O1942" s="1"/>
  <c r="L1950"/>
  <c r="L1962"/>
  <c r="O1958" s="1"/>
  <c r="L1966"/>
  <c r="L1978"/>
  <c r="O1974" s="1"/>
  <c r="L1982"/>
  <c r="L1994"/>
  <c r="O1990" s="1"/>
  <c r="L1998"/>
  <c r="L2010"/>
  <c r="O2006" s="1"/>
  <c r="L2014"/>
  <c r="L2026"/>
  <c r="O2022" s="1"/>
  <c r="L2030"/>
  <c r="O1574"/>
  <c r="O1590"/>
  <c r="O1606"/>
  <c r="O1622"/>
  <c r="O1638"/>
  <c r="O1654"/>
  <c r="O1670"/>
  <c r="O1686"/>
  <c r="O1702"/>
  <c r="O1718"/>
  <c r="O1726"/>
  <c r="O1734"/>
  <c r="O1742"/>
  <c r="O1750"/>
  <c r="O1758"/>
  <c r="O1766"/>
  <c r="O1782"/>
  <c r="O1798"/>
  <c r="O1814"/>
  <c r="O1846"/>
  <c r="O1862"/>
  <c r="O1878"/>
  <c r="O1918"/>
  <c r="O1934"/>
  <c r="O1950"/>
  <c r="O1966"/>
  <c r="O1982"/>
  <c r="O1998"/>
  <c r="O2014"/>
  <c r="O2030"/>
  <c r="O2038"/>
  <c r="L2"/>
  <c r="O2" s="1"/>
  <c r="K2" i="11"/>
  <c r="L2" s="1"/>
  <c r="Q2" s="1"/>
  <c r="E15"/>
  <c r="E20"/>
  <c r="E5"/>
  <c r="E10"/>
  <c r="N501" i="8"/>
  <c r="O501" s="1"/>
  <c r="N505"/>
  <c r="N509"/>
  <c r="O453"/>
  <c r="O25"/>
  <c r="O85"/>
  <c r="O101"/>
  <c r="O105"/>
  <c r="O133"/>
  <c r="O137"/>
  <c r="O165"/>
  <c r="O169"/>
  <c r="O197"/>
  <c r="O201"/>
  <c r="O229"/>
  <c r="O233"/>
  <c r="O293"/>
  <c r="O325"/>
  <c r="O329"/>
  <c r="O357"/>
  <c r="O389"/>
  <c r="O421"/>
  <c r="O9"/>
  <c r="O41"/>
  <c r="O69"/>
  <c r="O117"/>
  <c r="O121"/>
  <c r="O149"/>
  <c r="O153"/>
  <c r="O181"/>
  <c r="O185"/>
  <c r="O213"/>
  <c r="O217"/>
  <c r="O245"/>
  <c r="O309"/>
  <c r="O313"/>
  <c r="O341"/>
  <c r="O373"/>
  <c r="O405"/>
  <c r="O437"/>
  <c r="P2"/>
  <c r="P18"/>
  <c r="P34"/>
  <c r="P50"/>
  <c r="P58"/>
  <c r="P74"/>
  <c r="P90"/>
  <c r="N98"/>
  <c r="O97" s="1"/>
  <c r="P346"/>
  <c r="P362"/>
  <c r="P378"/>
  <c r="P394"/>
  <c r="P410"/>
  <c r="P426"/>
  <c r="P442"/>
  <c r="P458"/>
  <c r="P474"/>
  <c r="P490"/>
  <c r="P506"/>
  <c r="O469"/>
  <c r="O485"/>
  <c r="O109"/>
  <c r="O113"/>
  <c r="O125"/>
  <c r="O129"/>
  <c r="P129" s="1"/>
  <c r="O141"/>
  <c r="O145"/>
  <c r="O157"/>
  <c r="O161"/>
  <c r="P161" s="1"/>
  <c r="O173"/>
  <c r="O177"/>
  <c r="O189"/>
  <c r="O193"/>
  <c r="P193" s="1"/>
  <c r="B13" s="1"/>
  <c r="O205"/>
  <c r="O209"/>
  <c r="O221"/>
  <c r="O225"/>
  <c r="P225" s="1"/>
  <c r="O237"/>
  <c r="O241"/>
  <c r="O253"/>
  <c r="O257"/>
  <c r="O269"/>
  <c r="O273"/>
  <c r="O285"/>
  <c r="O289"/>
  <c r="P289" s="1"/>
  <c r="O301"/>
  <c r="O305"/>
  <c r="P305" s="1"/>
  <c r="O317"/>
  <c r="O321"/>
  <c r="O333"/>
  <c r="O337"/>
  <c r="P337" s="1"/>
  <c r="P105"/>
  <c r="P137"/>
  <c r="P169"/>
  <c r="P201"/>
  <c r="P233"/>
  <c r="O249"/>
  <c r="O261"/>
  <c r="O265"/>
  <c r="O277"/>
  <c r="O281"/>
  <c r="O297"/>
  <c r="P297" s="1"/>
  <c r="P329"/>
  <c r="B15" s="1"/>
  <c r="O13"/>
  <c r="O17"/>
  <c r="O29"/>
  <c r="O33"/>
  <c r="O45"/>
  <c r="P41" s="1"/>
  <c r="O49"/>
  <c r="O61"/>
  <c r="O77"/>
  <c r="O93"/>
  <c r="P10"/>
  <c r="P26"/>
  <c r="P42"/>
  <c r="N22"/>
  <c r="O21" s="1"/>
  <c r="N38"/>
  <c r="O37" s="1"/>
  <c r="N54"/>
  <c r="O53" s="1"/>
  <c r="N58"/>
  <c r="O57" s="1"/>
  <c r="N66"/>
  <c r="O65" s="1"/>
  <c r="N74"/>
  <c r="O73" s="1"/>
  <c r="N82"/>
  <c r="O81" s="1"/>
  <c r="P81" s="1"/>
  <c r="N90"/>
  <c r="O89" s="1"/>
  <c r="P114"/>
  <c r="P130"/>
  <c r="P146"/>
  <c r="P162"/>
  <c r="P178"/>
  <c r="P194"/>
  <c r="P210"/>
  <c r="P226"/>
  <c r="P242"/>
  <c r="P258"/>
  <c r="P274"/>
  <c r="P290"/>
  <c r="P306"/>
  <c r="P322"/>
  <c r="P338"/>
  <c r="P106"/>
  <c r="P122"/>
  <c r="P138"/>
  <c r="P154"/>
  <c r="P170"/>
  <c r="P186"/>
  <c r="P202"/>
  <c r="P218"/>
  <c r="P234"/>
  <c r="P250"/>
  <c r="P266"/>
  <c r="P282"/>
  <c r="P298"/>
  <c r="P314"/>
  <c r="P330"/>
  <c r="O349"/>
  <c r="O365"/>
  <c r="O381"/>
  <c r="O397"/>
  <c r="O413"/>
  <c r="O429"/>
  <c r="O445"/>
  <c r="O461"/>
  <c r="O477"/>
  <c r="O493"/>
  <c r="O509"/>
  <c r="N346"/>
  <c r="O345" s="1"/>
  <c r="N354"/>
  <c r="O353" s="1"/>
  <c r="P353" s="1"/>
  <c r="N362"/>
  <c r="O361" s="1"/>
  <c r="P361" s="1"/>
  <c r="N370"/>
  <c r="O369" s="1"/>
  <c r="P369" s="1"/>
  <c r="N378"/>
  <c r="O377" s="1"/>
  <c r="N386"/>
  <c r="O385" s="1"/>
  <c r="N394"/>
  <c r="O393" s="1"/>
  <c r="P393" s="1"/>
  <c r="N402"/>
  <c r="O401" s="1"/>
  <c r="N410"/>
  <c r="O409" s="1"/>
  <c r="N418"/>
  <c r="O417" s="1"/>
  <c r="P417" s="1"/>
  <c r="N426"/>
  <c r="O425" s="1"/>
  <c r="P425" s="1"/>
  <c r="N434"/>
  <c r="O433" s="1"/>
  <c r="P433" s="1"/>
  <c r="N442"/>
  <c r="O441" s="1"/>
  <c r="N450"/>
  <c r="O449" s="1"/>
  <c r="P449" s="1"/>
  <c r="N458"/>
  <c r="O457" s="1"/>
  <c r="P457" s="1"/>
  <c r="N466"/>
  <c r="O465" s="1"/>
  <c r="P465" s="1"/>
  <c r="N474"/>
  <c r="O473" s="1"/>
  <c r="N482"/>
  <c r="O481" s="1"/>
  <c r="N490"/>
  <c r="O489" s="1"/>
  <c r="P489" s="1"/>
  <c r="N498"/>
  <c r="O497" s="1"/>
  <c r="N506"/>
  <c r="O5"/>
  <c r="O1"/>
  <c r="H2"/>
  <c r="H5"/>
  <c r="I5" s="1"/>
  <c r="H3"/>
  <c r="I3" s="1"/>
  <c r="H4"/>
  <c r="I4" s="1"/>
  <c r="I2"/>
  <c r="B44" i="2"/>
  <c r="B43"/>
  <c r="P962" i="11" l="1"/>
  <c r="P930"/>
  <c r="P2"/>
  <c r="S38"/>
  <c r="U1010"/>
  <c r="U978"/>
  <c r="U946"/>
  <c r="U914"/>
  <c r="S614"/>
  <c r="T978"/>
  <c r="T946"/>
  <c r="T914"/>
  <c r="R742"/>
  <c r="R710"/>
  <c r="R678"/>
  <c r="R646"/>
  <c r="R614"/>
  <c r="V1018"/>
  <c r="S998"/>
  <c r="B25"/>
  <c r="O978" i="12"/>
  <c r="O890"/>
  <c r="O770"/>
  <c r="O794"/>
  <c r="O810"/>
  <c r="O826"/>
  <c r="O898"/>
  <c r="O914"/>
  <c r="O994"/>
  <c r="O1010"/>
  <c r="O986"/>
  <c r="O882"/>
  <c r="O778"/>
  <c r="O786"/>
  <c r="O802"/>
  <c r="O818"/>
  <c r="O834"/>
  <c r="O906"/>
  <c r="O1002"/>
  <c r="P481" i="8"/>
  <c r="P401"/>
  <c r="P385"/>
  <c r="P65"/>
  <c r="B14" s="1"/>
  <c r="P25"/>
  <c r="P9"/>
  <c r="P497"/>
  <c r="F2" i="11"/>
  <c r="B22"/>
  <c r="B23"/>
  <c r="B24"/>
  <c r="P217" i="8"/>
  <c r="P185"/>
  <c r="P153"/>
  <c r="P121"/>
  <c r="P97"/>
  <c r="P313"/>
  <c r="O505"/>
  <c r="P505" s="1"/>
  <c r="P473"/>
  <c r="P441"/>
  <c r="P89"/>
  <c r="P57"/>
  <c r="P281"/>
  <c r="P265"/>
  <c r="P249"/>
  <c r="P321"/>
  <c r="P241"/>
  <c r="P209"/>
  <c r="P177"/>
  <c r="P145"/>
  <c r="P113"/>
  <c r="P409"/>
  <c r="P377"/>
  <c r="P1"/>
  <c r="P345"/>
  <c r="P73"/>
  <c r="P273"/>
  <c r="P257"/>
  <c r="P49"/>
  <c r="P33"/>
  <c r="P17"/>
  <c r="D9"/>
  <c r="D8"/>
  <c r="D7"/>
  <c r="AE29" i="2"/>
  <c r="AG31" s="1"/>
  <c r="AA29"/>
  <c r="AC31" s="1"/>
  <c r="W29"/>
  <c r="Y31" s="1"/>
  <c r="S29"/>
  <c r="U31" s="1"/>
  <c r="O29"/>
  <c r="Q31" s="1"/>
  <c r="K29"/>
  <c r="M31" s="1"/>
  <c r="G29"/>
  <c r="I31" s="1"/>
  <c r="C29"/>
  <c r="E31" s="1"/>
  <c r="AE9"/>
  <c r="AG11" s="1"/>
  <c r="AA9"/>
  <c r="AD11" s="1"/>
  <c r="W9"/>
  <c r="Y11" s="1"/>
  <c r="S9"/>
  <c r="V11" s="1"/>
  <c r="O9"/>
  <c r="Q11" s="1"/>
  <c r="B15" s="1"/>
  <c r="K9"/>
  <c r="N11" s="1"/>
  <c r="C9"/>
  <c r="E11" s="1"/>
  <c r="G9"/>
  <c r="J11" s="1"/>
  <c r="D31" l="1"/>
  <c r="L31"/>
  <c r="T31"/>
  <c r="AB31"/>
  <c r="F31"/>
  <c r="N31"/>
  <c r="V31"/>
  <c r="AD31"/>
  <c r="H31"/>
  <c r="J31"/>
  <c r="P31"/>
  <c r="R31"/>
  <c r="X31"/>
  <c r="Z31"/>
  <c r="AF31"/>
  <c r="AH31"/>
  <c r="C31"/>
  <c r="G31"/>
  <c r="K31"/>
  <c r="O31"/>
  <c r="S31"/>
  <c r="W31"/>
  <c r="AA31"/>
  <c r="AE31"/>
  <c r="AA11"/>
  <c r="AH11"/>
  <c r="Z11"/>
  <c r="U11"/>
  <c r="S11"/>
  <c r="G11"/>
  <c r="AF11"/>
  <c r="AC11"/>
  <c r="X11"/>
  <c r="R11"/>
  <c r="P11"/>
  <c r="K11"/>
  <c r="M11"/>
  <c r="I11"/>
  <c r="F11"/>
  <c r="D11"/>
  <c r="AE11"/>
  <c r="AB11"/>
  <c r="W11"/>
  <c r="T11"/>
  <c r="O11"/>
  <c r="L11"/>
  <c r="C11"/>
  <c r="H11"/>
  <c r="B33" l="1"/>
  <c r="B34" s="1"/>
  <c r="B16"/>
  <c r="B17" s="1"/>
  <c r="B18"/>
  <c r="B13"/>
  <c r="B14" s="1"/>
  <c r="B36" l="1"/>
</calcChain>
</file>

<file path=xl/connections.xml><?xml version="1.0" encoding="utf-8"?>
<connections xmlns="http://schemas.openxmlformats.org/spreadsheetml/2006/main">
  <connection id="1" name="buffer" type="6" refreshedVersion="3" background="1" saveData="1">
    <textPr codePage="437" sourceFile="\\cern.ch\dfs\Users\g\gfernand\Documents\tmp\big_buffer_7.txt" delimiter="x">
      <textFields count="2">
        <textField type="skip"/>
        <textField type="text"/>
      </textFields>
    </textPr>
  </connection>
  <connection id="2" name="double_edge" type="6" refreshedVersion="3" background="1" saveData="1">
    <textPr codePage="437" sourceFile="\\cern.ch\dfs\Users\g\gfernand\Documents\tmp\big_buffer.txt" delimiter="x">
      <textFields count="2">
        <textField type="skip"/>
        <textField type="text"/>
      </textFields>
    </textPr>
  </connection>
  <connection id="3" name="sample" type="6" refreshedVersion="3" background="1" saveData="1">
    <textPr codePage="437" sourceFile="\\cern.ch\dfs\Users\g\gfernand\Documents\tmp\sample_4s.txt" delimiter="x">
      <textFields count="2">
        <textField type="skip"/>
        <textField type="text"/>
      </textFields>
    </textPr>
  </connection>
</connections>
</file>

<file path=xl/sharedStrings.xml><?xml version="1.0" encoding="utf-8"?>
<sst xmlns="http://schemas.openxmlformats.org/spreadsheetml/2006/main" count="3343" uniqueCount="1707">
  <si>
    <t>interrupt code</t>
  </si>
  <si>
    <t>channel</t>
  </si>
  <si>
    <t>BIT</t>
  </si>
  <si>
    <t>FIELD</t>
  </si>
  <si>
    <t>reserved</t>
  </si>
  <si>
    <t>utc time (32 bits)</t>
  </si>
  <si>
    <t>coarse timing (24 bits)</t>
  </si>
  <si>
    <t>acam fine timing (17 bits)</t>
  </si>
  <si>
    <t>acam start delay (17 bits)</t>
  </si>
  <si>
    <t>Name</t>
  </si>
  <si>
    <t>description</t>
  </si>
  <si>
    <t>typical value (if any)</t>
  </si>
  <si>
    <t>is updated on demand by a PCI-e command or reset</t>
  </si>
  <si>
    <t>rising/falling edges config</t>
  </si>
  <si>
    <t>Channel adjustments (other modes)</t>
  </si>
  <si>
    <t>x00000E02</t>
  </si>
  <si>
    <t>x00000000</t>
  </si>
  <si>
    <t>resolutions and tests (other modes)</t>
  </si>
  <si>
    <t>x000000FF</t>
  </si>
  <si>
    <t>PLL</t>
  </si>
  <si>
    <t>x00FF0000</t>
  </si>
  <si>
    <t>x04000000</t>
  </si>
  <si>
    <t>x00000004</t>
  </si>
  <si>
    <t>provided to PCI-e for action</t>
  </si>
  <si>
    <t>R/W</t>
  </si>
  <si>
    <t>W</t>
  </si>
  <si>
    <t>R</t>
  </si>
  <si>
    <t>ADDRESS</t>
  </si>
  <si>
    <t>REG ADR</t>
  </si>
  <si>
    <t>Value</t>
  </si>
  <si>
    <t>Description</t>
  </si>
  <si>
    <t>Comments</t>
  </si>
  <si>
    <t>000</t>
  </si>
  <si>
    <t>001</t>
  </si>
  <si>
    <t>002</t>
  </si>
  <si>
    <t>003</t>
  </si>
  <si>
    <t>004</t>
  </si>
  <si>
    <t>010</t>
  </si>
  <si>
    <t>011</t>
  </si>
  <si>
    <t>Serial port configuration</t>
  </si>
  <si>
    <t>012</t>
  </si>
  <si>
    <t>013</t>
  </si>
  <si>
    <t>014</t>
  </si>
  <si>
    <t>015</t>
  </si>
  <si>
    <t>016</t>
  </si>
  <si>
    <t>017</t>
  </si>
  <si>
    <t>018</t>
  </si>
  <si>
    <t>019</t>
  </si>
  <si>
    <t>01A</t>
  </si>
  <si>
    <t>01B</t>
  </si>
  <si>
    <t>01C</t>
  </si>
  <si>
    <t>01D</t>
  </si>
  <si>
    <t>01E</t>
  </si>
  <si>
    <t>01F</t>
  </si>
  <si>
    <t>0A0</t>
  </si>
  <si>
    <t>0A1</t>
  </si>
  <si>
    <t>0A2</t>
  </si>
  <si>
    <t>0A3</t>
  </si>
  <si>
    <t>0A4</t>
  </si>
  <si>
    <t>0A5</t>
  </si>
  <si>
    <t>0A6</t>
  </si>
  <si>
    <t>0A7</t>
  </si>
  <si>
    <t>0A8</t>
  </si>
  <si>
    <t>0AA</t>
  </si>
  <si>
    <t>0AB</t>
  </si>
  <si>
    <t>Fine Delay Adjust
OUT6 to OUT9</t>
  </si>
  <si>
    <t>0F0</t>
  </si>
  <si>
    <t>0F1</t>
  </si>
  <si>
    <t>0F2</t>
  </si>
  <si>
    <t>0F3</t>
  </si>
  <si>
    <t>0F4</t>
  </si>
  <si>
    <t>0F5</t>
  </si>
  <si>
    <t>LCPECL Outputs</t>
  </si>
  <si>
    <t>140</t>
  </si>
  <si>
    <t>141</t>
  </si>
  <si>
    <t>142</t>
  </si>
  <si>
    <t>143</t>
  </si>
  <si>
    <t>LVDS/CMOS Outputs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</si>
  <si>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</si>
  <si>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</si>
  <si>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</si>
  <si>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</si>
  <si>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</si>
  <si>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</si>
  <si>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</si>
  <si>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</si>
  <si>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</si>
  <si>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LVPECL Channel Dividers</t>
  </si>
  <si>
    <t>199</t>
  </si>
  <si>
    <t>19A</t>
  </si>
  <si>
    <t>19B</t>
  </si>
  <si>
    <t>19C</t>
  </si>
  <si>
    <t>19D</t>
  </si>
  <si>
    <t>19E</t>
  </si>
  <si>
    <t>19F</t>
  </si>
  <si>
    <t>1A0</t>
  </si>
  <si>
    <t>1A1</t>
  </si>
  <si>
    <t>1A2</t>
  </si>
  <si>
    <t>1A3</t>
  </si>
  <si>
    <t>LVDS/CMOS Channel Dividers</t>
  </si>
  <si>
    <t>1E0</t>
  </si>
  <si>
    <t>1E1</t>
  </si>
  <si>
    <t>VCO Divider and CLK input</t>
  </si>
  <si>
    <t>230</t>
  </si>
  <si>
    <t>231</t>
  </si>
  <si>
    <t>232</t>
  </si>
  <si>
    <t>System</t>
  </si>
  <si>
    <t>Update</t>
  </si>
  <si>
    <t>18</t>
  </si>
  <si>
    <t>00</t>
  </si>
  <si>
    <t>10</t>
  </si>
  <si>
    <t>C3</t>
  </si>
  <si>
    <t>7C</t>
  </si>
  <si>
    <t>01</t>
  </si>
  <si>
    <t>03</t>
  </si>
  <si>
    <t>09</t>
  </si>
  <si>
    <t>04</t>
  </si>
  <si>
    <t>07</t>
  </si>
  <si>
    <t>02</t>
  </si>
  <si>
    <t>0A9</t>
  </si>
  <si>
    <t>0A</t>
  </si>
  <si>
    <t>4A</t>
  </si>
  <si>
    <t>5A</t>
  </si>
  <si>
    <t>43</t>
  </si>
  <si>
    <t>42</t>
  </si>
  <si>
    <t>80</t>
  </si>
  <si>
    <t>22</t>
  </si>
  <si>
    <t>11</t>
  </si>
  <si>
    <t>20</t>
  </si>
  <si>
    <t>Long instruction</t>
  </si>
  <si>
    <t>Blank</t>
  </si>
  <si>
    <t>Reserved</t>
  </si>
  <si>
    <t>From Tom file</t>
  </si>
  <si>
    <t>Part ID</t>
  </si>
  <si>
    <t>AD9516-4</t>
  </si>
  <si>
    <t>Read back active registers</t>
  </si>
  <si>
    <t>buffer (default)</t>
  </si>
  <si>
    <t>Positive polarity, CP current 4.8 mA(default), CP mode normal, PLL normal</t>
  </si>
  <si>
    <t>R divider (LSB)</t>
  </si>
  <si>
    <t>R divider (MSB)</t>
  </si>
  <si>
    <t>=1</t>
  </si>
  <si>
    <t>A counter (part of N divider)</t>
  </si>
  <si>
    <t>=3</t>
  </si>
  <si>
    <t>B counter (LSB) (part of N divider)</t>
  </si>
  <si>
    <t>=9</t>
  </si>
  <si>
    <t>B counter (MSB) (part of N divider)</t>
  </si>
  <si>
    <t>Status pin + antibacklash</t>
  </si>
  <si>
    <t>Counter resets + Prescaler P</t>
  </si>
  <si>
    <t>No counter resets + Divide-by-8 (8/9 mode)</t>
  </si>
  <si>
    <t>Lock detect + VCO cal divider</t>
  </si>
  <si>
    <r>
      <t xml:space="preserve">Default lock detect + divider = 16 (default) + calib now </t>
    </r>
    <r>
      <rPr>
        <sz val="11"/>
        <color rgb="FFFF0000"/>
        <rFont val="Calibri"/>
        <family val="2"/>
        <scheme val="minor"/>
      </rPr>
      <t>?</t>
    </r>
  </si>
  <si>
    <t>SYNC function + path delays</t>
  </si>
  <si>
    <t>Does nothing on SYNC + path delays = 0</t>
  </si>
  <si>
    <t>ref. freq. monitor thresh. + LD pin</t>
  </si>
  <si>
    <t>default thres + LD pin = digital lock detect</t>
  </si>
  <si>
    <t>Frequency monitor + REFMON pin</t>
  </si>
  <si>
    <t>Disabled + REFMON pin = GND (default)</t>
  </si>
  <si>
    <t>Status pin = GND (default) + pulse width = 2.9 ns (default)</t>
  </si>
  <si>
    <t>REF management</t>
  </si>
  <si>
    <t>REF1 selected, powered on, single-ended</t>
  </si>
  <si>
    <t>PLL status reg + LD comparator</t>
  </si>
  <si>
    <t>enabled (default) + disabled (default)</t>
  </si>
  <si>
    <t>0E</t>
  </si>
  <si>
    <t>PLL readback (read only)</t>
  </si>
  <si>
    <t>OUT6 delay bypass</t>
  </si>
  <si>
    <t>bypass (default)</t>
  </si>
  <si>
    <t>OUT6 ramp capacitors + current</t>
  </si>
  <si>
    <t>4 cap (default) + 200 uA (default)</t>
  </si>
  <si>
    <t>OUT6 delay fraction</t>
  </si>
  <si>
    <t>zero delay</t>
  </si>
  <si>
    <t>OUT7 delay bypass</t>
  </si>
  <si>
    <t>OUT7 ramp capacitors + current</t>
  </si>
  <si>
    <t>OUT7 delay fraction</t>
  </si>
  <si>
    <t>OUT8 delay bypass</t>
  </si>
  <si>
    <t>OUT8 ramp capacitors + current</t>
  </si>
  <si>
    <t>OUT8 delay fraction</t>
  </si>
  <si>
    <t>OUT9 delay bypass</t>
  </si>
  <si>
    <t>OUT9 ramp capacitors + current</t>
  </si>
  <si>
    <t>OUT9 delay fraction</t>
  </si>
  <si>
    <t>OUT0</t>
  </si>
  <si>
    <t>OUT1</t>
  </si>
  <si>
    <t>OUT2</t>
  </si>
  <si>
    <t>OUT3</t>
  </si>
  <si>
    <t>OUT4</t>
  </si>
  <si>
    <t>OUT5</t>
  </si>
  <si>
    <t>non-inverting(default)+Vod=780mV(default)+partial power down</t>
  </si>
  <si>
    <t>OUT6</t>
  </si>
  <si>
    <t>OUT7</t>
  </si>
  <si>
    <t>OUT8</t>
  </si>
  <si>
    <t>OUT9</t>
  </si>
  <si>
    <t>non-inverting(default)+CMOS B off (default)+CMOS+3.5mA/100Ohm term (default)+ power on</t>
  </si>
  <si>
    <t>non-inverting(default)+CMOS B on + CMOS+3.5mA/100Ohm term (default)+ power on</t>
  </si>
  <si>
    <t>non-inverting(default)+CMOS B off (default)+LVDS+3.5mA/100Ohm term (default)+ power off (default)</t>
  </si>
  <si>
    <t>non-inverting(default)+CMOS B off (default)+LVDS+3.5mA/100Ohm term (default)+ power on</t>
  </si>
  <si>
    <t>Divider 0 (PECL)</t>
  </si>
  <si>
    <t>Divider 1 (PECL)</t>
  </si>
  <si>
    <t>Divider 2 (PECL)</t>
  </si>
  <si>
    <t>divider output low for 1 clock cycle (default)</t>
  </si>
  <si>
    <t>bypass divider (default)</t>
  </si>
  <si>
    <t>OUT0 and OUT1 connected to divider (default) + duty cycle correction enabled (default)</t>
  </si>
  <si>
    <t>OUT2 and OUT3 connected to divider (default) + duty cycle correction enabled (default)</t>
  </si>
  <si>
    <t>OUT4 and OUT5 connected to divider (default) + duty cycle correction enabled (default)</t>
  </si>
  <si>
    <t>Divider 3 (LVDS/CMOS)</t>
  </si>
  <si>
    <t>Divider 4 (LVDS/CMOS)</t>
  </si>
  <si>
    <t>divider output 3.1 stays low for 3 clock cycles on input + divider output 3.1 stays high for 3 clock cycles on input (divides by 6)</t>
  </si>
  <si>
    <t>no phase offset (default)</t>
  </si>
  <si>
    <t>divider output 3.2 stays low for 2 clock cycles on input + divider output 3.2 stays high for 2 clock cycles on input (divides by 4)</t>
  </si>
  <si>
    <t>Does not bypass divider 3.1 and 3.2 (default) + obeys SYNC signal (default) + forces output low (default) + starts low (default)</t>
  </si>
  <si>
    <t>duty cycle correction enabled (default)</t>
  </si>
  <si>
    <t>divider output 4.1 stays low for 3 clock cycles on input + divider output 4.1 stays high for 3 clock cycles on input (divides by 6)</t>
  </si>
  <si>
    <t>divider output 4.2 stays low for 2 clock cycles on input + divider output 4.2 stays high for 2 clock cycles on input (divides by 4)</t>
  </si>
  <si>
    <t>Use divider 4.1 + bypass divider 4.2 (default) + obeys SYNC signal (default) + forces output low (default) + starts low (default)</t>
  </si>
  <si>
    <t>VCO divider</t>
  </si>
  <si>
    <t>Divide by 2</t>
  </si>
  <si>
    <t>Input CLKs</t>
  </si>
  <si>
    <t>VCO and CLK normal operation (default) + VCO selected as VCO divider input + divider not bypassed (default)</t>
  </si>
  <si>
    <t>Power down and sync</t>
  </si>
  <si>
    <t>update all registers</t>
  </si>
  <si>
    <t>normal operation of sync and ref distribution (default) + soft sync same as _SYNC high</t>
  </si>
  <si>
    <t>99</t>
  </si>
  <si>
    <t>05</t>
  </si>
  <si>
    <t>0C</t>
  </si>
  <si>
    <t>12</t>
  </si>
  <si>
    <t>E0</t>
  </si>
  <si>
    <t>08</t>
  </si>
  <si>
    <t>5B</t>
  </si>
  <si>
    <t>FF</t>
  </si>
  <si>
    <t>33</t>
  </si>
  <si>
    <t>PLL dividers and input reference</t>
  </si>
  <si>
    <t>PCI Express System Configuration</t>
  </si>
  <si>
    <t>Clock Status Control</t>
  </si>
  <si>
    <t>00025000</t>
  </si>
  <si>
    <t>Has to be toggled to value 00021040 and back</t>
  </si>
  <si>
    <t>Activates RST_N output</t>
  </si>
  <si>
    <t>0001F04C</t>
  </si>
  <si>
    <t>Set to provide 160 MHz from an external 25 MHz oscillator</t>
  </si>
  <si>
    <t>0:80000</t>
  </si>
  <si>
    <t>0:80004</t>
  </si>
  <si>
    <t>0:80008</t>
  </si>
  <si>
    <t>0:8000C</t>
  </si>
  <si>
    <t>0:80010</t>
  </si>
  <si>
    <t>0:80014</t>
  </si>
  <si>
    <t>0:80018</t>
  </si>
  <si>
    <t>0:8001C</t>
  </si>
  <si>
    <t>IFIFO 1</t>
  </si>
  <si>
    <t>IFIFO 2</t>
  </si>
  <si>
    <t>Start01</t>
  </si>
  <si>
    <t>0:8002C</t>
  </si>
  <si>
    <t>0:80030</t>
  </si>
  <si>
    <t>16-bit mode control</t>
  </si>
  <si>
    <t>0:80038</t>
  </si>
  <si>
    <t>x00001FEA</t>
  </si>
  <si>
    <t>PLL values: RefClkDiv=7, HSDiv=234, PhaseNeg</t>
  </si>
  <si>
    <t>Master Reset</t>
  </si>
  <si>
    <t>Partial Reset</t>
  </si>
  <si>
    <t>4:808</t>
  </si>
  <si>
    <t>4:800</t>
  </si>
  <si>
    <t>x01F0FC81</t>
  </si>
  <si>
    <t>start timer set to 100 and resets</t>
  </si>
  <si>
    <t>mode I and disable unused channels</t>
  </si>
  <si>
    <t>LF flags levels to max</t>
  </si>
  <si>
    <t>ERR flag config on the 8 Hit FIFOs</t>
  </si>
  <si>
    <t>INT flag config on Start nb overflow + HFIFO &amp; IFIFO status flags</t>
  </si>
  <si>
    <t>value</t>
  </si>
  <si>
    <t>HEX</t>
  </si>
  <si>
    <t>Hit</t>
  </si>
  <si>
    <t>Hit time</t>
  </si>
  <si>
    <t>Slope</t>
  </si>
  <si>
    <t>Start nb</t>
  </si>
  <si>
    <t>us</t>
  </si>
  <si>
    <t>Coarse</t>
  </si>
  <si>
    <t>CH</t>
  </si>
  <si>
    <t>0</t>
  </si>
  <si>
    <t>e</t>
  </si>
  <si>
    <t>9</t>
  </si>
  <si>
    <t>c</t>
  </si>
  <si>
    <t>x000007D0</t>
  </si>
  <si>
    <t>start retrigger OFF and offset set to 2.000</t>
  </si>
  <si>
    <t>Timestamp</t>
  </si>
  <si>
    <t>a</t>
  </si>
  <si>
    <t>8</t>
  </si>
  <si>
    <t>6</t>
  </si>
  <si>
    <t>d</t>
  </si>
  <si>
    <t>4</t>
  </si>
  <si>
    <t>f</t>
  </si>
  <si>
    <t>CH 2</t>
  </si>
  <si>
    <t>CH 3</t>
  </si>
  <si>
    <t>CH 4</t>
  </si>
  <si>
    <t>CH 3 - CH 2</t>
  </si>
  <si>
    <t>CH 4 - CH 3</t>
  </si>
  <si>
    <t>DMACTRLR</t>
  </si>
  <si>
    <t>DMASTATR</t>
  </si>
  <si>
    <t>DMACSTARTR</t>
  </si>
  <si>
    <t>DMAHSTARTLR</t>
  </si>
  <si>
    <t>DMAHSTARTHR</t>
  </si>
  <si>
    <t>DMALENR</t>
  </si>
  <si>
    <t>DMANEXTLR</t>
  </si>
  <si>
    <t>DMANEXTHR</t>
  </si>
  <si>
    <t>DMAATTRIBR</t>
  </si>
  <si>
    <t>DMA engine control</t>
  </si>
  <si>
    <t>DMA engine status</t>
  </si>
  <si>
    <t>DMA start address in the carrier</t>
  </si>
  <si>
    <t>DMA start address (low) in the PCIe host</t>
  </si>
  <si>
    <t>DMA start address (high) in the PCIe host</t>
  </si>
  <si>
    <t>DMA read length in bytes</t>
  </si>
  <si>
    <t>Pointer (low) to next item in list</t>
  </si>
  <si>
    <t>Pointer (high) to next item in list</t>
  </si>
  <si>
    <t>DMA chain control</t>
  </si>
  <si>
    <t>0:00000</t>
  </si>
  <si>
    <t>0:00004</t>
  </si>
  <si>
    <t>0:00008</t>
  </si>
  <si>
    <t>0:0000C</t>
  </si>
  <si>
    <t>0:00010</t>
  </si>
  <si>
    <t>0:00014</t>
  </si>
  <si>
    <t>0:00018</t>
  </si>
  <si>
    <t>0:0001C</t>
  </si>
  <si>
    <t>0:00020</t>
  </si>
  <si>
    <t>x00000001</t>
  </si>
  <si>
    <t>Start DMA transfer</t>
  </si>
  <si>
    <t>Last read address</t>
  </si>
  <si>
    <t>From Page List</t>
  </si>
  <si>
    <t>Last timestamp address - Last address read</t>
  </si>
  <si>
    <t>Acam config reg. 0</t>
  </si>
  <si>
    <t>Acam config reg. 1</t>
  </si>
  <si>
    <t>Acam config reg. 2</t>
  </si>
  <si>
    <t>Acam config reg. 3</t>
  </si>
  <si>
    <t>Acam config reg. 4</t>
  </si>
  <si>
    <t>Acam config reg. 5</t>
  </si>
  <si>
    <t>Acam config reg. 6</t>
  </si>
  <si>
    <t>Acam config reg. 7</t>
  </si>
  <si>
    <t>Acam config reg. 11</t>
  </si>
  <si>
    <t>Acam config reg. 12</t>
  </si>
  <si>
    <t>Acam config reg. 14</t>
  </si>
  <si>
    <t>Acam readback reg. 0</t>
  </si>
  <si>
    <t>Acam readback reg. 1</t>
  </si>
  <si>
    <t>Acam readback reg. 2</t>
  </si>
  <si>
    <t>Acam readback reg. 3</t>
  </si>
  <si>
    <t>Acam readback reg. 4</t>
  </si>
  <si>
    <t>Acam readback reg. 5</t>
  </si>
  <si>
    <t>Acam readback reg. 6</t>
  </si>
  <si>
    <t>Acam readback reg. 7</t>
  </si>
  <si>
    <t>Acam readback reg. 8</t>
  </si>
  <si>
    <t>Acam readback reg. 9</t>
  </si>
  <si>
    <t>Acam readback reg. 10</t>
  </si>
  <si>
    <t>Acam readback reg. 11</t>
  </si>
  <si>
    <t>Acam readback reg. 12</t>
  </si>
  <si>
    <t>Acam readback reg. 14</t>
  </si>
  <si>
    <t>delay for one Hz pulse phase</t>
  </si>
  <si>
    <t>delay for start pulse phase</t>
  </si>
  <si>
    <t>0:80040</t>
  </si>
  <si>
    <t>0:80044</t>
  </si>
  <si>
    <t>0:80048</t>
  </si>
  <si>
    <t>0:8004C</t>
  </si>
  <si>
    <t>0:80050</t>
  </si>
  <si>
    <t>0:80054</t>
  </si>
  <si>
    <t>0:80058</t>
  </si>
  <si>
    <t>0:8005C</t>
  </si>
  <si>
    <t>0:80060</t>
  </si>
  <si>
    <t>0:80064</t>
  </si>
  <si>
    <t>0:80068</t>
  </si>
  <si>
    <t>0:8006C</t>
  </si>
  <si>
    <t>0:80070</t>
  </si>
  <si>
    <t>0:80078</t>
  </si>
  <si>
    <t>0:80080</t>
  </si>
  <si>
    <t>0:80084</t>
  </si>
  <si>
    <t>0:80088</t>
  </si>
  <si>
    <t>0:8008C</t>
  </si>
  <si>
    <t>0:80090</t>
  </si>
  <si>
    <t>0:80094</t>
  </si>
  <si>
    <t>0:80098</t>
  </si>
  <si>
    <t>Control Register</t>
  </si>
  <si>
    <t>Read Acam configuration</t>
  </si>
  <si>
    <t>Read Acam status</t>
  </si>
  <si>
    <t>Read Acam IFIFO 1</t>
  </si>
  <si>
    <t>Read Acam IFIFO 2</t>
  </si>
  <si>
    <t>Read Acam Start01 register</t>
  </si>
  <si>
    <t>Load Acam config</t>
  </si>
  <si>
    <t>Load UTC time</t>
  </si>
  <si>
    <t>Activate acquisition</t>
  </si>
  <si>
    <t>De-activate acquisition</t>
  </si>
  <si>
    <t>Reset Acam chip</t>
  </si>
  <si>
    <t>Bit 0</t>
  </si>
  <si>
    <t>Bit 1</t>
  </si>
  <si>
    <t>Bit 2</t>
  </si>
  <si>
    <t>Bit 3</t>
  </si>
  <si>
    <t>Bit 4</t>
  </si>
  <si>
    <t>Bit 5</t>
  </si>
  <si>
    <t>x00000002</t>
  </si>
  <si>
    <t>x00000008</t>
  </si>
  <si>
    <t>x00000010</t>
  </si>
  <si>
    <t>x00000020</t>
  </si>
  <si>
    <t>x00000040</t>
  </si>
  <si>
    <t>x00000100</t>
  </si>
  <si>
    <t>Bit 6</t>
  </si>
  <si>
    <t>Bit 8</t>
  </si>
  <si>
    <t>Bit 9</t>
  </si>
  <si>
    <t>Bit 10</t>
  </si>
  <si>
    <t>x00000200</t>
  </si>
  <si>
    <t>x00000400</t>
  </si>
  <si>
    <t>0:800FC</t>
  </si>
  <si>
    <t>0:8009C</t>
  </si>
  <si>
    <t>current UTC time</t>
  </si>
  <si>
    <t>calculated by the core according to the local clk</t>
  </si>
  <si>
    <t>Bit 7</t>
  </si>
  <si>
    <t>x00000080</t>
  </si>
  <si>
    <t>Bit</t>
  </si>
  <si>
    <t>Metadata (Channel, edge…)</t>
  </si>
  <si>
    <t>Content</t>
  </si>
  <si>
    <t>Coarse time (8 ns resolution)</t>
  </si>
  <si>
    <t>Fine timestamp (81 ps resolution)</t>
  </si>
  <si>
    <t>Local UTC (1 s resolution)</t>
  </si>
  <si>
    <t>Clear Da Capo flag</t>
  </si>
  <si>
    <t>core status</t>
  </si>
  <si>
    <t>circular buffer wr pointer</t>
  </si>
  <si>
    <t>0:800A0</t>
  </si>
  <si>
    <t>provided to PCI-e for diagnostic</t>
  </si>
  <si>
    <t>provided to PCI-e for DMA configuration (includes the DaCapo flag)</t>
  </si>
  <si>
    <t>Ch 1</t>
  </si>
  <si>
    <t>Ch 3</t>
  </si>
  <si>
    <t>Ch 4</t>
  </si>
  <si>
    <t xml:space="preserve">hex </t>
  </si>
  <si>
    <t>dec</t>
  </si>
  <si>
    <t>start</t>
  </si>
  <si>
    <t>bin</t>
  </si>
  <si>
    <t>retrig</t>
  </si>
  <si>
    <t>timestamp</t>
  </si>
  <si>
    <t>coarse</t>
  </si>
  <si>
    <t>fine</t>
  </si>
  <si>
    <t>Ch 2 - Ch 1</t>
  </si>
  <si>
    <t>Ch 3 - Ch 2</t>
  </si>
  <si>
    <t>Ch 4 - Ch 3</t>
  </si>
  <si>
    <t>dd</t>
  </si>
  <si>
    <t>4fcb</t>
  </si>
  <si>
    <t>4f77</t>
  </si>
  <si>
    <t>000000ff</t>
  </si>
  <si>
    <t>00000000</t>
  </si>
  <si>
    <t>00000010</t>
  </si>
  <si>
    <t>00001011</t>
  </si>
  <si>
    <t>00000062</t>
  </si>
  <si>
    <t>00000050</t>
  </si>
  <si>
    <t>00000065</t>
  </si>
  <si>
    <t>00000052</t>
  </si>
  <si>
    <t>000000ca</t>
  </si>
  <si>
    <t>0000003f</t>
  </si>
  <si>
    <t>0000009b</t>
  </si>
  <si>
    <t>00007c5b</t>
  </si>
  <si>
    <t>00000093</t>
  </si>
  <si>
    <t>000000a3</t>
  </si>
  <si>
    <t>0000008d</t>
  </si>
  <si>
    <t>000000cb</t>
  </si>
  <si>
    <t>0000005a</t>
  </si>
  <si>
    <t>000000b4</t>
  </si>
  <si>
    <t>000000fd</t>
  </si>
  <si>
    <t>00000076</t>
  </si>
  <si>
    <t>coarse time</t>
  </si>
  <si>
    <t>fine time</t>
  </si>
  <si>
    <t>DEC</t>
  </si>
  <si>
    <t>clk</t>
  </si>
  <si>
    <t>t2-t1</t>
  </si>
  <si>
    <t>t3-t2</t>
  </si>
  <si>
    <t>t4-t3</t>
  </si>
  <si>
    <t>fpga loader</t>
  </si>
  <si>
    <t>gnum clock</t>
  </si>
  <si>
    <t>general reset</t>
  </si>
  <si>
    <t>config1.tcl</t>
  </si>
  <si>
    <t>load acam config</t>
  </si>
  <si>
    <t>read acam config</t>
  </si>
  <si>
    <t>rdbk_config.tcl</t>
  </si>
  <si>
    <t>reset acam</t>
  </si>
  <si>
    <t>read acam status</t>
  </si>
  <si>
    <t>acam status</t>
  </si>
  <si>
    <t>activate acq</t>
  </si>
  <si>
    <t>wr_pointer</t>
  </si>
  <si>
    <t>config DMA</t>
  </si>
  <si>
    <t>rdbk DMA config</t>
  </si>
  <si>
    <t>launch DMA</t>
  </si>
  <si>
    <t>check DMA status</t>
  </si>
  <si>
    <t>read host memory</t>
  </si>
  <si>
    <t>x0200000F</t>
  </si>
  <si>
    <t>x0240000F</t>
  </si>
  <si>
    <t>x0280000F</t>
  </si>
  <si>
    <t>00001014</t>
  </si>
  <si>
    <t>00001012</t>
  </si>
  <si>
    <t>000012de</t>
  </si>
  <si>
    <t>00001001</t>
  </si>
  <si>
    <t>T2-T1</t>
  </si>
  <si>
    <t>T3-T2</t>
  </si>
  <si>
    <t>T4-T3</t>
  </si>
  <si>
    <t>T5-T4</t>
  </si>
  <si>
    <t>T1-T5</t>
  </si>
  <si>
    <t>00001010</t>
  </si>
  <si>
    <t>00001013</t>
  </si>
  <si>
    <t>0000668c</t>
  </si>
  <si>
    <t>000000b1</t>
  </si>
  <si>
    <t>000066dd</t>
  </si>
  <si>
    <t>00008970</t>
  </si>
  <si>
    <t>000000cc</t>
  </si>
  <si>
    <t>000089c1</t>
  </si>
  <si>
    <t>0000855a</t>
  </si>
  <si>
    <t>00000029</t>
  </si>
  <si>
    <t>000085aa</t>
  </si>
  <si>
    <t>00008f9a</t>
  </si>
  <si>
    <t>00008fec</t>
  </si>
  <si>
    <t>00005b3a</t>
  </si>
  <si>
    <t>000000c1</t>
  </si>
  <si>
    <t>00005b8b</t>
  </si>
  <si>
    <t>00009120</t>
  </si>
  <si>
    <t>00009172</t>
  </si>
  <si>
    <t>00009b75</t>
  </si>
  <si>
    <t>00009bc6</t>
  </si>
  <si>
    <t>00007ac4</t>
  </si>
  <si>
    <t>00000045</t>
  </si>
  <si>
    <t>00007b14</t>
  </si>
  <si>
    <t>0000637a</t>
  </si>
  <si>
    <t>0000009a</t>
  </si>
  <si>
    <t>000063ca</t>
  </si>
  <si>
    <t>00004717</t>
  </si>
  <si>
    <t>00000088</t>
  </si>
  <si>
    <t>00004768</t>
  </si>
  <si>
    <t>000047db</t>
  </si>
  <si>
    <t>000000df</t>
  </si>
  <si>
    <t>0000482d</t>
  </si>
  <si>
    <t>000026af</t>
  </si>
  <si>
    <t>000026ff</t>
  </si>
  <si>
    <t>000065db</t>
  </si>
  <si>
    <t>0000662c</t>
  </si>
  <si>
    <t>000079da</t>
  </si>
  <si>
    <t>0000001d</t>
  </si>
  <si>
    <t>00007a2a</t>
  </si>
  <si>
    <t>000053f4</t>
  </si>
  <si>
    <t>00000054</t>
  </si>
  <si>
    <t>00005445</t>
  </si>
  <si>
    <t>00009d15</t>
  </si>
  <si>
    <t>0000005f</t>
  </si>
  <si>
    <t>00009d66</t>
  </si>
  <si>
    <t>000042a9</t>
  </si>
  <si>
    <t>0000009e</t>
  </si>
  <si>
    <t>000042f7</t>
  </si>
  <si>
    <t>000056a7</t>
  </si>
  <si>
    <t>0000005e</t>
  </si>
  <si>
    <t>000056f7</t>
  </si>
  <si>
    <t>00000556</t>
  </si>
  <si>
    <t>00000075</t>
  </si>
  <si>
    <t>000005a7</t>
  </si>
  <si>
    <t>0000832e</t>
  </si>
  <si>
    <t>0000003c</t>
  </si>
  <si>
    <t>0000837f</t>
  </si>
  <si>
    <t>000088fd</t>
  </si>
  <si>
    <t>0000894e</t>
  </si>
  <si>
    <t>00004170</t>
  </si>
  <si>
    <t>000041c2</t>
  </si>
  <si>
    <t>000098d0</t>
  </si>
  <si>
    <t>00009920</t>
  </si>
  <si>
    <t>000008f0</t>
  </si>
  <si>
    <t>00000941</t>
  </si>
  <si>
    <t>00009f41</t>
  </si>
  <si>
    <t>0000055c</t>
  </si>
  <si>
    <t>00000077</t>
  </si>
  <si>
    <t>00003f95</t>
  </si>
  <si>
    <t>000000e1</t>
  </si>
  <si>
    <t>00003fe6</t>
  </si>
  <si>
    <t>00007a2b</t>
  </si>
  <si>
    <t>00000049</t>
  </si>
  <si>
    <t>00007a7c</t>
  </si>
  <si>
    <t>00001a90</t>
  </si>
  <si>
    <t>0000007c</t>
  </si>
  <si>
    <t>00001ae1</t>
  </si>
  <si>
    <t>000080bd</t>
  </si>
  <si>
    <t>000000e7</t>
  </si>
  <si>
    <t>0000810e</t>
  </si>
  <si>
    <t>00009e82</t>
  </si>
  <si>
    <t>00000016</t>
  </si>
  <si>
    <t>00009ed2</t>
  </si>
  <si>
    <t>00004d23</t>
  </si>
  <si>
    <t>00000085</t>
  </si>
  <si>
    <t>00004d74</t>
  </si>
  <si>
    <t>00007e07</t>
  </si>
  <si>
    <t>00007e58</t>
  </si>
  <si>
    <t>00007a29</t>
  </si>
  <si>
    <t>00000026</t>
  </si>
  <si>
    <t>00007a79</t>
  </si>
  <si>
    <t>00005942</t>
  </si>
  <si>
    <t>00000048</t>
  </si>
  <si>
    <t>00005992</t>
  </si>
  <si>
    <t>000098a9</t>
  </si>
  <si>
    <t>000000be</t>
  </si>
  <si>
    <t>000098fa</t>
  </si>
  <si>
    <t>0000861c</t>
  </si>
  <si>
    <t>0000866c</t>
  </si>
  <si>
    <t>000086be</t>
  </si>
  <si>
    <t>00008710</t>
  </si>
  <si>
    <t>0000793a</t>
  </si>
  <si>
    <t>00000082</t>
  </si>
  <si>
    <t>0000798a</t>
  </si>
  <si>
    <t>00000f9e</t>
  </si>
  <si>
    <t>000000fb</t>
  </si>
  <si>
    <t>00000fee</t>
  </si>
  <si>
    <t>000058b4</t>
  </si>
  <si>
    <t>0000006c</t>
  </si>
  <si>
    <t>00005905</t>
  </si>
  <si>
    <t>00004620</t>
  </si>
  <si>
    <t>000000d6</t>
  </si>
  <si>
    <t>00004672</t>
  </si>
  <si>
    <t>0000721d</t>
  </si>
  <si>
    <t>0000726e</t>
  </si>
  <si>
    <t>00005acb</t>
  </si>
  <si>
    <t>00000070</t>
  </si>
  <si>
    <t>00005b1b</t>
  </si>
  <si>
    <t>000039bd</t>
  </si>
  <si>
    <t>000000ee</t>
  </si>
  <si>
    <t>00003a0d</t>
  </si>
  <si>
    <t>000035cb</t>
  </si>
  <si>
    <t>0000000d</t>
  </si>
  <si>
    <t>0000361c</t>
  </si>
  <si>
    <t>000027cd</t>
  </si>
  <si>
    <t>0000008e</t>
  </si>
  <si>
    <t>0000281d</t>
  </si>
  <si>
    <t>0000325a</t>
  </si>
  <si>
    <t>000032ac</t>
  </si>
  <si>
    <t>000076d1</t>
  </si>
  <si>
    <t>00000025</t>
  </si>
  <si>
    <t>00007721</t>
  </si>
  <si>
    <t>00007c08</t>
  </si>
  <si>
    <t>00000043</t>
  </si>
  <si>
    <t>000099d2</t>
  </si>
  <si>
    <t>00009a23</t>
  </si>
  <si>
    <t>00000ec1</t>
  </si>
  <si>
    <t>00000f12</t>
  </si>
  <si>
    <t>00002c4d</t>
  </si>
  <si>
    <t>00002c9d</t>
  </si>
  <si>
    <t>00006bb4</t>
  </si>
  <si>
    <t>00006c04</t>
  </si>
  <si>
    <t>00005930</t>
  </si>
  <si>
    <t>00000013</t>
  </si>
  <si>
    <t>00005981</t>
  </si>
  <si>
    <t>00001ff7</t>
  </si>
  <si>
    <t>00002048</t>
  </si>
  <si>
    <t>00001bbf</t>
  </si>
  <si>
    <t>00001c10</t>
  </si>
  <si>
    <t>00007d18</t>
  </si>
  <si>
    <t>00007d68</t>
  </si>
  <si>
    <t>00002716</t>
  </si>
  <si>
    <t>000000ae</t>
  </si>
  <si>
    <t>00002767</t>
  </si>
  <si>
    <t>000061bb</t>
  </si>
  <si>
    <t>000000c7</t>
  </si>
  <si>
    <t>0000620c</t>
  </si>
  <si>
    <t>0000978b</t>
  </si>
  <si>
    <t>0000004f</t>
  </si>
  <si>
    <t>000097dd</t>
  </si>
  <si>
    <t>0000683e</t>
  </si>
  <si>
    <t>0000688f</t>
  </si>
  <si>
    <t>00005124</t>
  </si>
  <si>
    <t>000000f4</t>
  </si>
  <si>
    <t>00005176</t>
  </si>
  <si>
    <t>00005210</t>
  </si>
  <si>
    <t>00000004</t>
  </si>
  <si>
    <t>00005261</t>
  </si>
  <si>
    <t>0000314c</t>
  </si>
  <si>
    <t>0000319d</t>
  </si>
  <si>
    <t>000006a4</t>
  </si>
  <si>
    <t>00000eac</t>
  </si>
  <si>
    <t>00000dfd</t>
  </si>
  <si>
    <t>start timer set to 16 and resets</t>
  </si>
  <si>
    <t>00001602</t>
  </si>
  <si>
    <t>000011b5</t>
  </si>
  <si>
    <t>0000144e</t>
  </si>
  <si>
    <t>00000fbc</t>
  </si>
  <si>
    <t>000005c2</t>
  </si>
  <si>
    <t>RESERVED</t>
  </si>
  <si>
    <t>input enable control</t>
  </si>
  <si>
    <t>controls the termination enabling for each input (bits 4 downto 0) and general enable input (bit 7)</t>
  </si>
  <si>
    <t>x0000009F</t>
  </si>
  <si>
    <t>number of cycles to delay the StartFromFPGA pulse with respect to the reference clock rising edge (only for debug)</t>
  </si>
  <si>
    <t>number of cycles to delay the one second pulse with respect to the reference clock rising edge (only for debug)</t>
  </si>
  <si>
    <t>starting UTC time</t>
  </si>
  <si>
    <t>xc1F0FC81</t>
  </si>
  <si>
    <t>xc0000000</t>
  </si>
  <si>
    <t>xc0000E02</t>
  </si>
  <si>
    <t>xc200000F</t>
  </si>
  <si>
    <t>xc00007D0</t>
  </si>
  <si>
    <t>xc00000FF</t>
  </si>
  <si>
    <t>xc0001FEA</t>
  </si>
  <si>
    <t>xc0FF0000</t>
  </si>
  <si>
    <t>xc4000800</t>
  </si>
  <si>
    <t>ffffbff6</t>
  </si>
  <si>
    <t>1cd5e</t>
  </si>
  <si>
    <t>1cbf3</t>
  </si>
  <si>
    <t>aef9</t>
  </si>
  <si>
    <t>t4-t1</t>
  </si>
  <si>
    <t>1b082</t>
  </si>
  <si>
    <t>width</t>
  </si>
  <si>
    <t>000005d6</t>
  </si>
  <si>
    <t>0000150a</t>
  </si>
  <si>
    <t>00001cb5</t>
  </si>
  <si>
    <t>00001294</t>
  </si>
  <si>
    <t>000018ca</t>
  </si>
  <si>
    <t>00001798</t>
  </si>
  <si>
    <t>00000f9d</t>
  </si>
  <si>
    <t>00000011</t>
  </si>
  <si>
    <t>00000e08</t>
  </si>
  <si>
    <t>000015e3</t>
  </si>
  <si>
    <t>00001435</t>
  </si>
  <si>
    <t>00000630</t>
  </si>
  <si>
    <t>0000070e</t>
  </si>
  <si>
    <t>00001da6</t>
  </si>
  <si>
    <t>00001002</t>
  </si>
  <si>
    <t>000006ea</t>
  </si>
  <si>
    <t>0000067d</t>
  </si>
  <si>
    <t>00000980</t>
  </si>
  <si>
    <t>00000a5a</t>
  </si>
  <si>
    <t>000006bc</t>
  </si>
  <si>
    <t>00000bae</t>
  </si>
  <si>
    <t>00000c31</t>
  </si>
  <si>
    <t>00001b68</t>
  </si>
  <si>
    <t>00001c7c</t>
  </si>
  <si>
    <t>00000bb7</t>
  </si>
  <si>
    <t>00001845</t>
  </si>
  <si>
    <t>00001bb0</t>
  </si>
  <si>
    <t>000014dc</t>
  </si>
  <si>
    <t>00001424</t>
  </si>
  <si>
    <t>0000187c</t>
  </si>
  <si>
    <t>LF flags levels to be defined according to the application</t>
  </si>
  <si>
    <t>02d39686</t>
  </si>
  <si>
    <t>000001e4</t>
  </si>
  <si>
    <t>00000715</t>
  </si>
  <si>
    <t>00000993</t>
  </si>
  <si>
    <t>02d3ba06</t>
  </si>
  <si>
    <t>000001e6</t>
  </si>
  <si>
    <t>00000a79</t>
  </si>
  <si>
    <t>00000d17</t>
  </si>
  <si>
    <t>02d3dd86</t>
  </si>
  <si>
    <t>000001e8</t>
  </si>
  <si>
    <t>00001390</t>
  </si>
  <si>
    <t>02d401c6</t>
  </si>
  <si>
    <t>000001ea</t>
  </si>
  <si>
    <t>00001475</t>
  </si>
  <si>
    <t>00001cb9</t>
  </si>
  <si>
    <t>02d41c86</t>
  </si>
  <si>
    <t>000001ec</t>
  </si>
  <si>
    <t>000004f3</t>
  </si>
  <si>
    <t>02d41cc6</t>
  </si>
  <si>
    <t>00001bd6</t>
  </si>
  <si>
    <t>02d424c6</t>
  </si>
  <si>
    <t>000001ee</t>
  </si>
  <si>
    <t>00001cbc</t>
  </si>
  <si>
    <t>000011e4</t>
  </si>
  <si>
    <t>02d475c6</t>
  </si>
  <si>
    <t>000001f0</t>
  </si>
  <si>
    <t>000012ca</t>
  </si>
  <si>
    <t>00001cdb</t>
  </si>
  <si>
    <t>02d47f06</t>
  </si>
  <si>
    <t>000001f2</t>
  </si>
  <si>
    <t>00000511</t>
  </si>
  <si>
    <t>02d47f46</t>
  </si>
  <si>
    <t>00001667</t>
  </si>
  <si>
    <t>02d48586</t>
  </si>
  <si>
    <t>000001f4</t>
  </si>
  <si>
    <t>0000174d</t>
  </si>
  <si>
    <t>000017f7</t>
  </si>
  <si>
    <t>02d48c86</t>
  </si>
  <si>
    <t>000001f6</t>
  </si>
  <si>
    <t>000018dc</t>
  </si>
  <si>
    <t>000015a7</t>
  </si>
  <si>
    <t>02d49b86</t>
  </si>
  <si>
    <t>000001f8</t>
  </si>
  <si>
    <t>0000168d</t>
  </si>
  <si>
    <t>0000144a</t>
  </si>
  <si>
    <t>02d4a1c6</t>
  </si>
  <si>
    <t>000001fa</t>
  </si>
  <si>
    <t>0000152f</t>
  </si>
  <si>
    <t>00001d18</t>
  </si>
  <si>
    <t>02d4ae46</t>
  </si>
  <si>
    <t>000001fc</t>
  </si>
  <si>
    <t>0000054e</t>
  </si>
  <si>
    <t>02d4ae86</t>
  </si>
  <si>
    <t>00000fb8</t>
  </si>
  <si>
    <t>02d4b5c6</t>
  </si>
  <si>
    <t>000001fe</t>
  </si>
  <si>
    <t>0000109c</t>
  </si>
  <si>
    <t>02d4c606</t>
  </si>
  <si>
    <t>00000200</t>
  </si>
  <si>
    <t>00000b72</t>
  </si>
  <si>
    <t>02d4cd86</t>
  </si>
  <si>
    <t>00000202</t>
  </si>
  <si>
    <t>00000c58</t>
  </si>
  <si>
    <t>0000190e</t>
  </si>
  <si>
    <t>02d4d5c6</t>
  </si>
  <si>
    <t>00000204</t>
  </si>
  <si>
    <t>000019f4</t>
  </si>
  <si>
    <t>00000c10</t>
  </si>
  <si>
    <t>02d4df06</t>
  </si>
  <si>
    <t>00000206</t>
  </si>
  <si>
    <t>00000cf6</t>
  </si>
  <si>
    <t>000015fa</t>
  </si>
  <si>
    <t>02d4e6c6</t>
  </si>
  <si>
    <t>00000208</t>
  </si>
  <si>
    <t>000016e0</t>
  </si>
  <si>
    <t>00000713</t>
  </si>
  <si>
    <t>02d4eec6</t>
  </si>
  <si>
    <t>0000020a</t>
  </si>
  <si>
    <t>000007f7</t>
  </si>
  <si>
    <t>00001b06</t>
  </si>
  <si>
    <t>02d4f646</t>
  </si>
  <si>
    <t>0000020c</t>
  </si>
  <si>
    <t>00001bed</t>
  </si>
  <si>
    <t>0000130c</t>
  </si>
  <si>
    <t>02d507c6</t>
  </si>
  <si>
    <t>0000020e</t>
  </si>
  <si>
    <t>000013f1</t>
  </si>
  <si>
    <t>00001429</t>
  </si>
  <si>
    <t>02d50f46</t>
  </si>
  <si>
    <t>00000210</t>
  </si>
  <si>
    <t>00001510</t>
  </si>
  <si>
    <t>00000d5c</t>
  </si>
  <si>
    <t>02d51806</t>
  </si>
  <si>
    <t>00000212</t>
  </si>
  <si>
    <t>00000e42</t>
  </si>
  <si>
    <t>000014d3</t>
  </si>
  <si>
    <t>02d51ec6</t>
  </si>
  <si>
    <t>00000214</t>
  </si>
  <si>
    <t>000015ba</t>
  </si>
  <si>
    <t>02d52686</t>
  </si>
  <si>
    <t>00000216</t>
  </si>
  <si>
    <t>0000078a</t>
  </si>
  <si>
    <t>00001a71</t>
  </si>
  <si>
    <t>02d53246</t>
  </si>
  <si>
    <t>00000218</t>
  </si>
  <si>
    <t>00001b57</t>
  </si>
  <si>
    <t>00000e3f</t>
  </si>
  <si>
    <t>02d547c6</t>
  </si>
  <si>
    <t>0000021a</t>
  </si>
  <si>
    <t>00000f25</t>
  </si>
  <si>
    <t>00001b95</t>
  </si>
  <si>
    <t>02d545c6</t>
  </si>
  <si>
    <t>0000021c</t>
  </si>
  <si>
    <t>00001c7b</t>
  </si>
  <si>
    <t>0000134d</t>
  </si>
  <si>
    <t>02d55b86</t>
  </si>
  <si>
    <t>0000021e</t>
  </si>
  <si>
    <t>00001433</t>
  </si>
  <si>
    <t>00001bd1</t>
  </si>
  <si>
    <t>02d59e06</t>
  </si>
  <si>
    <t>00000220</t>
  </si>
  <si>
    <t>00001d83</t>
  </si>
  <si>
    <t>02d5d506</t>
  </si>
  <si>
    <t>00000222</t>
  </si>
  <si>
    <t>000005bc</t>
  </si>
  <si>
    <t>02d5d546</t>
  </si>
  <si>
    <t>00000938</t>
  </si>
  <si>
    <t>02d5fec6</t>
  </si>
  <si>
    <t>00000224</t>
  </si>
  <si>
    <t>00000a1c</t>
  </si>
  <si>
    <t>0000146a</t>
  </si>
  <si>
    <t>02d62306</t>
  </si>
  <si>
    <t>00000226</t>
  </si>
  <si>
    <t>0000154e</t>
  </si>
  <si>
    <t>00001a4a</t>
  </si>
  <si>
    <t>02d64146</t>
  </si>
  <si>
    <t>00000228</t>
  </si>
  <si>
    <t>00001b2f</t>
  </si>
  <si>
    <t>000014b8</t>
  </si>
  <si>
    <t>02d683c6</t>
  </si>
  <si>
    <t>0000022a</t>
  </si>
  <si>
    <t>0000159e</t>
  </si>
  <si>
    <t>00000a94</t>
  </si>
  <si>
    <t>02d6b146</t>
  </si>
  <si>
    <t>0000022c</t>
  </si>
  <si>
    <t>00000b79</t>
  </si>
  <si>
    <t>00000d38</t>
  </si>
  <si>
    <t>02d6d106</t>
  </si>
  <si>
    <t>0000022e</t>
  </si>
  <si>
    <t>00000e1d</t>
  </si>
  <si>
    <t>00001d8c</t>
  </si>
  <si>
    <t>02d6f986</t>
  </si>
  <si>
    <t>00000230</t>
  </si>
  <si>
    <t>02d6f9c6</t>
  </si>
  <si>
    <t>00000ced</t>
  </si>
  <si>
    <t>02d727c6</t>
  </si>
  <si>
    <t>00000232</t>
  </si>
  <si>
    <t>00000dd2</t>
  </si>
  <si>
    <t>000012f6</t>
  </si>
  <si>
    <t>02d76986</t>
  </si>
  <si>
    <t>00000234</t>
  </si>
  <si>
    <t>000013dc</t>
  </si>
  <si>
    <t>000011ae</t>
  </si>
  <si>
    <t>02d788c6</t>
  </si>
  <si>
    <t>00000236</t>
  </si>
  <si>
    <t>00000611</t>
  </si>
  <si>
    <t>02d7aa86</t>
  </si>
  <si>
    <t>00000238</t>
  </si>
  <si>
    <t>000006f6</t>
  </si>
  <si>
    <t>00001434</t>
  </si>
  <si>
    <t>02d7d3c6</t>
  </si>
  <si>
    <t>0000023a</t>
  </si>
  <si>
    <t>0000151a</t>
  </si>
  <si>
    <t>000018b4</t>
  </si>
  <si>
    <t>02d80786</t>
  </si>
  <si>
    <t>0000023c</t>
  </si>
  <si>
    <t>00001998</t>
  </si>
  <si>
    <t>00000870</t>
  </si>
  <si>
    <t>02d82706</t>
  </si>
  <si>
    <t>0000023e</t>
  </si>
  <si>
    <t>00000955</t>
  </si>
  <si>
    <t>02d856c6</t>
  </si>
  <si>
    <t>00000240</t>
  </si>
  <si>
    <t>000016ca</t>
  </si>
  <si>
    <t>00000577</t>
  </si>
  <si>
    <t>02d88f46</t>
  </si>
  <si>
    <t>00000242</t>
  </si>
  <si>
    <t>0000065c</t>
  </si>
  <si>
    <t>00000f3a</t>
  </si>
  <si>
    <t>02d8c706</t>
  </si>
  <si>
    <t>00000244</t>
  </si>
  <si>
    <t>00001020</t>
  </si>
  <si>
    <t>00001202</t>
  </si>
  <si>
    <t>02d8f546</t>
  </si>
  <si>
    <t>00000246</t>
  </si>
  <si>
    <t>000012e7</t>
  </si>
  <si>
    <t>00000b94</t>
  </si>
  <si>
    <t>02d93606</t>
  </si>
  <si>
    <t>00000248</t>
  </si>
  <si>
    <t>00000c7a</t>
  </si>
  <si>
    <t>000016c8</t>
  </si>
  <si>
    <t>02d95e86</t>
  </si>
  <si>
    <t>0000024a</t>
  </si>
  <si>
    <t>000017ac</t>
  </si>
  <si>
    <t>00000cb4</t>
  </si>
  <si>
    <t>02d987c6</t>
  </si>
  <si>
    <t>0000024c</t>
  </si>
  <si>
    <t>00000d9b</t>
  </si>
  <si>
    <t>000006b1</t>
  </si>
  <si>
    <t>02d99446</t>
  </si>
  <si>
    <t>0000024e</t>
  </si>
  <si>
    <t>00000794</t>
  </si>
  <si>
    <t>00000dc6</t>
  </si>
  <si>
    <t>02d9adc6</t>
  </si>
  <si>
    <t>00000250</t>
  </si>
  <si>
    <t>00000899</t>
  </si>
  <si>
    <t>02d9af86</t>
  </si>
  <si>
    <t>00000252</t>
  </si>
  <si>
    <t>0000159a</t>
  </si>
  <si>
    <t>02d9ad86</t>
  </si>
  <si>
    <t>00000254</t>
  </si>
  <si>
    <t>00001680</t>
  </si>
  <si>
    <t>000016bd</t>
  </si>
  <si>
    <t>02d9bd46</t>
  </si>
  <si>
    <t>00000256</t>
  </si>
  <si>
    <t>000017a3</t>
  </si>
  <si>
    <t>00001574</t>
  </si>
  <si>
    <t>02d9dec6</t>
  </si>
  <si>
    <t>00000258</t>
  </si>
  <si>
    <t>00001658</t>
  </si>
  <si>
    <t>00001482</t>
  </si>
  <si>
    <t>02d9e906</t>
  </si>
  <si>
    <t>0000025a</t>
  </si>
  <si>
    <t>00001568</t>
  </si>
  <si>
    <t>000014e9</t>
  </si>
  <si>
    <t>02da09c6</t>
  </si>
  <si>
    <t>0000025c</t>
  </si>
  <si>
    <t>000015cf</t>
  </si>
  <si>
    <t>00001b66</t>
  </si>
  <si>
    <t>02da10c6</t>
  </si>
  <si>
    <t>0000025e</t>
  </si>
  <si>
    <t>00001c4a</t>
  </si>
  <si>
    <t>000010a8</t>
  </si>
  <si>
    <t>02da2186</t>
  </si>
  <si>
    <t>00000260</t>
  </si>
  <si>
    <t>0000118e</t>
  </si>
  <si>
    <t>000015fc</t>
  </si>
  <si>
    <t>02da37c6</t>
  </si>
  <si>
    <t>00000262</t>
  </si>
  <si>
    <t>000016e2</t>
  </si>
  <si>
    <t>00000b8f</t>
  </si>
  <si>
    <t>02da6346</t>
  </si>
  <si>
    <t>00000264</t>
  </si>
  <si>
    <t>00000c74</t>
  </si>
  <si>
    <t>000005bd</t>
  </si>
  <si>
    <t>02da6b86</t>
  </si>
  <si>
    <t>00000266</t>
  </si>
  <si>
    <t>000006a3</t>
  </si>
  <si>
    <t>02da9906</t>
  </si>
  <si>
    <t>00000268</t>
  </si>
  <si>
    <t>000005df</t>
  </si>
  <si>
    <t>02da9946</t>
  </si>
  <si>
    <t>00001599</t>
  </si>
  <si>
    <t>02dae306</t>
  </si>
  <si>
    <t>0000026a</t>
  </si>
  <si>
    <t>000012a8</t>
  </si>
  <si>
    <t>02dafcc6</t>
  </si>
  <si>
    <t>0000026c</t>
  </si>
  <si>
    <t>0000138f</t>
  </si>
  <si>
    <t>00001022</t>
  </si>
  <si>
    <t>02db2506</t>
  </si>
  <si>
    <t>0000026e</t>
  </si>
  <si>
    <t>00001106</t>
  </si>
  <si>
    <t>02db5286</t>
  </si>
  <si>
    <t>00000270</t>
  </si>
  <si>
    <t>00001082</t>
  </si>
  <si>
    <t>000019b8</t>
  </si>
  <si>
    <t>02db7b46</t>
  </si>
  <si>
    <t>00000272</t>
  </si>
  <si>
    <t>00001a9c</t>
  </si>
  <si>
    <t>00001c29</t>
  </si>
  <si>
    <t>02db9d06</t>
  </si>
  <si>
    <t>00000274</t>
  </si>
  <si>
    <t>00001d0f</t>
  </si>
  <si>
    <t>00001a73</t>
  </si>
  <si>
    <t>02dbc086</t>
  </si>
  <si>
    <t>00000276</t>
  </si>
  <si>
    <t>00001b59</t>
  </si>
  <si>
    <t>02dbee86</t>
  </si>
  <si>
    <t>00000278</t>
  </si>
  <si>
    <t>00000b02</t>
  </si>
  <si>
    <t>00000f75</t>
  </si>
  <si>
    <t>02dc21c6</t>
  </si>
  <si>
    <t>0000027a</t>
  </si>
  <si>
    <t>0000105b</t>
  </si>
  <si>
    <t>00001297</t>
  </si>
  <si>
    <t>02dc36c6</t>
  </si>
  <si>
    <t>0000027c</t>
  </si>
  <si>
    <t>0000137d</t>
  </si>
  <si>
    <t>00001dcd</t>
  </si>
  <si>
    <t>02dc4c86</t>
  </si>
  <si>
    <t>0000027e</t>
  </si>
  <si>
    <t>00000604</t>
  </si>
  <si>
    <t>02dc4cc6</t>
  </si>
  <si>
    <t>00000ddd</t>
  </si>
  <si>
    <t>02dc6186</t>
  </si>
  <si>
    <t>00000280</t>
  </si>
  <si>
    <t>000011c9</t>
  </si>
  <si>
    <t>02dc6586</t>
  </si>
  <si>
    <t>00000282</t>
  </si>
  <si>
    <t>000012ad</t>
  </si>
  <si>
    <t>00001650</t>
  </si>
  <si>
    <t>02dc8686</t>
  </si>
  <si>
    <t>00000284</t>
  </si>
  <si>
    <t>00001735</t>
  </si>
  <si>
    <t>00001910</t>
  </si>
  <si>
    <t>02dc9786</t>
  </si>
  <si>
    <t>00000286</t>
  </si>
  <si>
    <t>000019f5</t>
  </si>
  <si>
    <t>02dca186</t>
  </si>
  <si>
    <t>00000288</t>
  </si>
  <si>
    <t>000019b0</t>
  </si>
  <si>
    <t>000009d0</t>
  </si>
  <si>
    <t>02dcabc6</t>
  </si>
  <si>
    <t>0000028a</t>
  </si>
  <si>
    <t>00000ab4</t>
  </si>
  <si>
    <t>00001b44</t>
  </si>
  <si>
    <t>02dcbcc6</t>
  </si>
  <si>
    <t>0000028c</t>
  </si>
  <si>
    <t>0000163c</t>
  </si>
  <si>
    <t>02dcd346</t>
  </si>
  <si>
    <t>0000028e</t>
  </si>
  <si>
    <t>00001722</t>
  </si>
  <si>
    <t>00000685</t>
  </si>
  <si>
    <t>02dcf286</t>
  </si>
  <si>
    <t>00000290</t>
  </si>
  <si>
    <t>0000076c</t>
  </si>
  <si>
    <t>000005f9</t>
  </si>
  <si>
    <t>02dcfac6</t>
  </si>
  <si>
    <t>00000292</t>
  </si>
  <si>
    <t>000006e0</t>
  </si>
  <si>
    <t>02dd0246</t>
  </si>
  <si>
    <t>00000294</t>
  </si>
  <si>
    <t>000015c2</t>
  </si>
  <si>
    <t>00001cdf</t>
  </si>
  <si>
    <t>02dd1346</t>
  </si>
  <si>
    <t>00000296</t>
  </si>
  <si>
    <t>00000517</t>
  </si>
  <si>
    <t>02dd1386</t>
  </si>
  <si>
    <t>00001a03</t>
  </si>
  <si>
    <t>02dd4206</t>
  </si>
  <si>
    <t>00000298</t>
  </si>
  <si>
    <t>00001ae8</t>
  </si>
  <si>
    <t>00000dc0</t>
  </si>
  <si>
    <t>02dd5786</t>
  </si>
  <si>
    <t>0000029a</t>
  </si>
  <si>
    <t>00000ea6</t>
  </si>
  <si>
    <t>00001034</t>
  </si>
  <si>
    <t>02dd7106</t>
  </si>
  <si>
    <t>0000029c</t>
  </si>
  <si>
    <t>00001118</t>
  </si>
  <si>
    <t>00001909</t>
  </si>
  <si>
    <t>02dd9006</t>
  </si>
  <si>
    <t>0000029e</t>
  </si>
  <si>
    <t>000019ed</t>
  </si>
  <si>
    <t>00001b97</t>
  </si>
  <si>
    <t>02ddadc6</t>
  </si>
  <si>
    <t>000002a0</t>
  </si>
  <si>
    <t>0000124c</t>
  </si>
  <si>
    <t>02ddbdc6</t>
  </si>
  <si>
    <t>000002a2</t>
  </si>
  <si>
    <t>00001332</t>
  </si>
  <si>
    <t>00001944</t>
  </si>
  <si>
    <t>02dde1c6</t>
  </si>
  <si>
    <t>000002a4</t>
  </si>
  <si>
    <t>00001a2a</t>
  </si>
  <si>
    <t>000018aa</t>
  </si>
  <si>
    <t>02de00c6</t>
  </si>
  <si>
    <t>000002a6</t>
  </si>
  <si>
    <t>0000198f</t>
  </si>
  <si>
    <t>00001c84</t>
  </si>
  <si>
    <t>02de1186</t>
  </si>
  <si>
    <t>000002a8</t>
  </si>
  <si>
    <t>000004bf</t>
  </si>
  <si>
    <t>02de11c6</t>
  </si>
  <si>
    <t>00000673</t>
  </si>
  <si>
    <t>02de3186</t>
  </si>
  <si>
    <t>000002aa</t>
  </si>
  <si>
    <t>00000757</t>
  </si>
  <si>
    <t>00000d65</t>
  </si>
  <si>
    <t>02de5386</t>
  </si>
  <si>
    <t>000002ac</t>
  </si>
  <si>
    <t>00000e4b</t>
  </si>
  <si>
    <t>00001a36</t>
  </si>
  <si>
    <t>02de6886</t>
  </si>
  <si>
    <t>000002ae</t>
  </si>
  <si>
    <t>00001b1a</t>
  </si>
  <si>
    <t>0000080d</t>
  </si>
  <si>
    <t>02de88c6</t>
  </si>
  <si>
    <t>000002b0</t>
  </si>
  <si>
    <t>000008f3</t>
  </si>
  <si>
    <t>00000a7f</t>
  </si>
  <si>
    <t>02de9e06</t>
  </si>
  <si>
    <t>000002b2</t>
  </si>
  <si>
    <t>00000b64</t>
  </si>
  <si>
    <t>00001d54</t>
  </si>
  <si>
    <t>02debac6</t>
  </si>
  <si>
    <t>000002b4</t>
  </si>
  <si>
    <t>0000058d</t>
  </si>
  <si>
    <t>02debb06</t>
  </si>
  <si>
    <t>00001308</t>
  </si>
  <si>
    <t>02dee006</t>
  </si>
  <si>
    <t>000002b6</t>
  </si>
  <si>
    <t>000013ee</t>
  </si>
  <si>
    <t>00001d17</t>
  </si>
  <si>
    <t>02def006</t>
  </si>
  <si>
    <t>000002b8</t>
  </si>
  <si>
    <t>02def046</t>
  </si>
  <si>
    <t>0000141d</t>
  </si>
  <si>
    <t>02df1086</t>
  </si>
  <si>
    <t>000002ba</t>
  </si>
  <si>
    <t>00001502</t>
  </si>
  <si>
    <t>02df3046</t>
  </si>
  <si>
    <t>000002bc</t>
  </si>
  <si>
    <t>0000129b</t>
  </si>
  <si>
    <t>00000a8c</t>
  </si>
  <si>
    <t>02df5a86</t>
  </si>
  <si>
    <t>000002be</t>
  </si>
  <si>
    <t>000009a2</t>
  </si>
  <si>
    <t>02df8406</t>
  </si>
  <si>
    <t>000002c0</t>
  </si>
  <si>
    <t>00000a89</t>
  </si>
  <si>
    <t>000019a3</t>
  </si>
  <si>
    <t>02dfae86</t>
  </si>
  <si>
    <t>000002c2</t>
  </si>
  <si>
    <t>00001a88</t>
  </si>
  <si>
    <t>000019a2</t>
  </si>
  <si>
    <t>02dfc706</t>
  </si>
  <si>
    <t>000002c4</t>
  </si>
  <si>
    <t>00001a89</t>
  </si>
  <si>
    <t>000019b3</t>
  </si>
  <si>
    <t>02dfdd46</t>
  </si>
  <si>
    <t>000002c6</t>
  </si>
  <si>
    <t>00001a99</t>
  </si>
  <si>
    <t>00000b18</t>
  </si>
  <si>
    <t>02dff7c6</t>
  </si>
  <si>
    <t>000002c8</t>
  </si>
  <si>
    <t>00000bfd</t>
  </si>
  <si>
    <t>000016d2</t>
  </si>
  <si>
    <t>02e01bc6</t>
  </si>
  <si>
    <t>000002ca</t>
  </si>
  <si>
    <t>000017b6</t>
  </si>
  <si>
    <t>000019c2</t>
  </si>
  <si>
    <t>02e03b46</t>
  </si>
  <si>
    <t>000002cc</t>
  </si>
  <si>
    <t>00001aa6</t>
  </si>
  <si>
    <t>000008e0</t>
  </si>
  <si>
    <t>02e05b06</t>
  </si>
  <si>
    <t>000002ce</t>
  </si>
  <si>
    <t>000009c5</t>
  </si>
  <si>
    <t>00000cd1</t>
  </si>
  <si>
    <t>02e08046</t>
  </si>
  <si>
    <t>000002d0</t>
  </si>
  <si>
    <t>00000db5</t>
  </si>
  <si>
    <t>0000135e</t>
  </si>
  <si>
    <t>02e0a286</t>
  </si>
  <si>
    <t>000002d2</t>
  </si>
  <si>
    <t>00001443</t>
  </si>
  <si>
    <t>0000148c</t>
  </si>
  <si>
    <t>02e0cd06</t>
  </si>
  <si>
    <t>000002d4</t>
  </si>
  <si>
    <t>00001572</t>
  </si>
  <si>
    <t>0000075c</t>
  </si>
  <si>
    <t>02e0f186</t>
  </si>
  <si>
    <t>000002d6</t>
  </si>
  <si>
    <t>00000842</t>
  </si>
  <si>
    <t>00000b32</t>
  </si>
  <si>
    <t>02e11b06</t>
  </si>
  <si>
    <t>000002d8</t>
  </si>
  <si>
    <t>00000c1a</t>
  </si>
  <si>
    <t>000017f8</t>
  </si>
  <si>
    <t>02e13206</t>
  </si>
  <si>
    <t>000002da</t>
  </si>
  <si>
    <t>000018de</t>
  </si>
  <si>
    <t>000005a3</t>
  </si>
  <si>
    <t>02e14a06</t>
  </si>
  <si>
    <t>000002dc</t>
  </si>
  <si>
    <t>00000689</t>
  </si>
  <si>
    <t>000017d4</t>
  </si>
  <si>
    <t>02e16946</t>
  </si>
  <si>
    <t>000002de</t>
  </si>
  <si>
    <t>000018b9</t>
  </si>
  <si>
    <t>0000062e</t>
  </si>
  <si>
    <t>02e17f06</t>
  </si>
  <si>
    <t>000002e0</t>
  </si>
  <si>
    <t>00000714</t>
  </si>
  <si>
    <t>00000751</t>
  </si>
  <si>
    <t>0041f786</t>
  </si>
  <si>
    <t>000002ff</t>
  </si>
  <si>
    <t>00000834</t>
  </si>
  <si>
    <t>mode I and disable unused channels according to the application</t>
  </si>
  <si>
    <t>000019b9</t>
  </si>
  <si>
    <t>00001003</t>
  </si>
  <si>
    <t>00001004</t>
  </si>
  <si>
    <t>00001060</t>
  </si>
  <si>
    <t>000010f2</t>
  </si>
  <si>
    <t>0000063c</t>
  </si>
  <si>
    <t>00000d31</t>
  </si>
  <si>
    <t>000010fe</t>
  </si>
  <si>
    <t>00001392</t>
  </si>
  <si>
    <t>000012c6</t>
  </si>
  <si>
    <t>0000061a</t>
  </si>
  <si>
    <t>T2 width</t>
  </si>
  <si>
    <t>T3 width</t>
  </si>
  <si>
    <t>T4 width</t>
  </si>
  <si>
    <t>T5 width</t>
  </si>
  <si>
    <t>T1 width</t>
  </si>
  <si>
    <t>00001230</t>
  </si>
  <si>
    <t>00000bda</t>
  </si>
  <si>
    <t>00001296</t>
  </si>
  <si>
    <t>00000f06</t>
  </si>
  <si>
    <t>00001d24</t>
  </si>
  <si>
    <t>00000ddc</t>
  </si>
  <si>
    <t>00000b4c</t>
  </si>
  <si>
    <t>00001964</t>
  </si>
  <si>
    <t>00001be8</t>
  </si>
  <si>
    <t>00000837</t>
  </si>
  <si>
    <t>00001c5e</t>
  </si>
  <si>
    <t>00001040</t>
  </si>
  <si>
    <t>000011aa</t>
  </si>
  <si>
    <t>00001d08</t>
  </si>
  <si>
    <t>00001b6c</t>
  </si>
  <si>
    <t>00001a26</t>
  </si>
  <si>
    <t>000010c7</t>
  </si>
  <si>
    <t>00000c88</t>
  </si>
  <si>
    <t>000006e2</t>
  </si>
  <si>
    <t>00001cbe</t>
  </si>
  <si>
    <t>00001d6e</t>
  </si>
  <si>
    <t>00001d92</t>
  </si>
  <si>
    <t>00001afd</t>
  </si>
  <si>
    <t>0000103c</t>
  </si>
  <si>
    <t>0000176a</t>
  </si>
  <si>
    <t>000017bb</t>
  </si>
  <si>
    <t>00001ab7</t>
  </si>
  <si>
    <t>00000a4d</t>
  </si>
  <si>
    <t>00000a6f</t>
  </si>
  <si>
    <t>00000b6e</t>
  </si>
  <si>
    <t>00000f08</t>
  </si>
  <si>
    <t>00001154</t>
  </si>
  <si>
    <t>00000f41</t>
  </si>
  <si>
    <t>00001ae3</t>
  </si>
  <si>
    <t>00001c66</t>
  </si>
  <si>
    <t>00001196</t>
  </si>
  <si>
    <t>00001522</t>
  </si>
  <si>
    <t>000009dc</t>
  </si>
  <si>
    <t>00000f30</t>
  </si>
  <si>
    <t>01e392a2</t>
  </si>
  <si>
    <t>01e392e2</t>
  </si>
  <si>
    <t>01e39322</t>
  </si>
  <si>
    <t>00000dd0</t>
  </si>
  <si>
    <t>01e39362</t>
  </si>
  <si>
    <t>00001c1f</t>
  </si>
  <si>
    <t>01e39762</t>
  </si>
  <si>
    <t>00001bf2</t>
  </si>
  <si>
    <t>01e397e2</t>
  </si>
  <si>
    <t>00001de0</t>
  </si>
  <si>
    <t>01e39d62</t>
  </si>
  <si>
    <t>01e39de2</t>
  </si>
  <si>
    <t>0000063d</t>
  </si>
  <si>
    <t>01e3b4e2</t>
  </si>
  <si>
    <t>000000e0</t>
  </si>
  <si>
    <t>000007d1</t>
  </si>
  <si>
    <t>01e3b522</t>
  </si>
  <si>
    <t>01e3b562</t>
  </si>
  <si>
    <t>00001d96</t>
  </si>
  <si>
    <t>0000132e</t>
  </si>
  <si>
    <t>01e3b9a2</t>
  </si>
  <si>
    <t>000012fe</t>
  </si>
  <si>
    <t>01e3ba22</t>
  </si>
  <si>
    <t>000014ef</t>
  </si>
  <si>
    <t>01e3bfa2</t>
  </si>
  <si>
    <t>00001411</t>
  </si>
  <si>
    <t>01e3c022</t>
  </si>
  <si>
    <t>000010dc</t>
  </si>
  <si>
    <t>01e3d762</t>
  </si>
  <si>
    <t>00001271</t>
  </si>
  <si>
    <t>01e3d7a2</t>
  </si>
  <si>
    <t>000010ba</t>
  </si>
  <si>
    <t>01e3d7e2</t>
  </si>
  <si>
    <t>00000f85</t>
  </si>
  <si>
    <t>01e3d822</t>
  </si>
  <si>
    <t>01e3dc22</t>
  </si>
  <si>
    <t>00001d9f</t>
  </si>
  <si>
    <t>01e3dca2</t>
  </si>
  <si>
    <t>000006df</t>
  </si>
  <si>
    <t>01e3e262</t>
  </si>
  <si>
    <t>01e3e2e2</t>
  </si>
  <si>
    <t>00001d41</t>
  </si>
  <si>
    <t>000000e2</t>
  </si>
  <si>
    <t>00000628</t>
  </si>
  <si>
    <t>01e3d862</t>
  </si>
  <si>
    <t>00001d1f</t>
  </si>
  <si>
    <t>01e3d8a2</t>
  </si>
  <si>
    <t>00001184</t>
  </si>
  <si>
    <t>01e3dce2</t>
  </si>
  <si>
    <t>01e3dd62</t>
  </si>
  <si>
    <t>00001349</t>
  </si>
  <si>
    <t>0000126a</t>
  </si>
  <si>
    <t>01e3e362</t>
  </si>
  <si>
    <t>00001db4</t>
  </si>
  <si>
    <t>01e3dfa2</t>
  </si>
  <si>
    <t>000000e3</t>
  </si>
  <si>
    <t>0000069e</t>
  </si>
  <si>
    <t>01e3e022</t>
  </si>
  <si>
    <t>01e3e062</t>
  </si>
  <si>
    <t>000011fb</t>
  </si>
  <si>
    <t>01e3e4a2</t>
  </si>
  <si>
    <t>000011ca</t>
  </si>
  <si>
    <t>01e3e522</t>
  </si>
  <si>
    <t>000013bd</t>
  </si>
  <si>
    <t>01e3eaa2</t>
  </si>
  <si>
    <t>01e3eb22</t>
  </si>
  <si>
    <t>00000be2</t>
  </si>
  <si>
    <t>01e3f162</t>
  </si>
  <si>
    <t>000000e4</t>
  </si>
  <si>
    <t>00000d79</t>
  </si>
  <si>
    <t>01e3f1a2</t>
  </si>
  <si>
    <t>01e3f1e2</t>
  </si>
  <si>
    <t>00000a80</t>
  </si>
  <si>
    <t>01e3f222</t>
  </si>
  <si>
    <t>000018cd</t>
  </si>
  <si>
    <t>01e3f622</t>
  </si>
  <si>
    <t>000018a1</t>
  </si>
  <si>
    <t>01e3f6a2</t>
  </si>
  <si>
    <t>00001a93</t>
  </si>
  <si>
    <t>01e3fc22</t>
  </si>
  <si>
    <t>01e3fca2</t>
  </si>
  <si>
    <t>0000065e</t>
  </si>
  <si>
    <t>01e3fba2</t>
  </si>
  <si>
    <t>000000e5</t>
  </si>
  <si>
    <t>000007f5</t>
  </si>
  <si>
    <t>01e3fbe2</t>
  </si>
  <si>
    <t>00000632</t>
  </si>
  <si>
    <t>00001daa</t>
  </si>
  <si>
    <t>00001347</t>
  </si>
  <si>
    <t>01e40062</t>
  </si>
  <si>
    <t>0000131f</t>
  </si>
  <si>
    <t>01e400e2</t>
  </si>
  <si>
    <t>01e40662</t>
  </si>
  <si>
    <t>01e406e2</t>
  </si>
  <si>
    <t>000012d0</t>
  </si>
  <si>
    <t>000000e6</t>
  </si>
  <si>
    <t>00001467</t>
  </si>
  <si>
    <t>01e406a2</t>
  </si>
  <si>
    <t>000012a2</t>
  </si>
  <si>
    <t>0000116c</t>
  </si>
  <si>
    <t>01e40722</t>
  </si>
  <si>
    <t>01e40b62</t>
  </si>
  <si>
    <t>01e40be2</t>
  </si>
  <si>
    <t>000008cf</t>
  </si>
  <si>
    <t>01e41162</t>
  </si>
  <si>
    <t>000007f8</t>
  </si>
  <si>
    <t>01e411e2</t>
  </si>
  <si>
    <t>00000705</t>
  </si>
  <si>
    <t>01e41122</t>
  </si>
  <si>
    <t>0000089d</t>
  </si>
  <si>
    <t>000006e4</t>
  </si>
  <si>
    <t>01e411a2</t>
  </si>
  <si>
    <t>000005ae</t>
  </si>
  <si>
    <t>000013f7</t>
  </si>
  <si>
    <t>01e415e2</t>
  </si>
  <si>
    <t>000013c5</t>
  </si>
  <si>
    <t>01e41662</t>
  </si>
  <si>
    <t>000015bc</t>
  </si>
  <si>
    <t>01e41be2</t>
  </si>
  <si>
    <t>01e41c62</t>
  </si>
  <si>
    <t>00001063</t>
  </si>
  <si>
    <t>01e41b22</t>
  </si>
  <si>
    <t>000000e8</t>
  </si>
  <si>
    <t>000011fa</t>
  </si>
  <si>
    <t>01e41b62</t>
  </si>
  <si>
    <t>01e41ba2</t>
  </si>
  <si>
    <t>00001d56</t>
  </si>
  <si>
    <t>01e41fe2</t>
  </si>
  <si>
    <t>01e42062</t>
  </si>
  <si>
    <t>0000066a</t>
  </si>
  <si>
    <t>01e42622</t>
  </si>
  <si>
    <t>00000588</t>
  </si>
  <si>
    <t>01e426a2</t>
  </si>
  <si>
    <t>01e42ae2</t>
  </si>
  <si>
    <t>000000e9</t>
  </si>
  <si>
    <t>00001c79</t>
  </si>
  <si>
    <t>01e42b22</t>
  </si>
  <si>
    <t>01e42b62</t>
  </si>
  <si>
    <t>00001981</t>
  </si>
  <si>
    <t>01e42ba2</t>
  </si>
  <si>
    <t>00000f1f</t>
  </si>
  <si>
    <t>01e42fe2</t>
  </si>
  <si>
    <t>00000ef6</t>
  </si>
  <si>
    <t>01e43062</t>
  </si>
  <si>
    <t>000010e3</t>
  </si>
  <si>
    <t>01e435e2</t>
  </si>
  <si>
    <t>0000100a</t>
  </si>
  <si>
    <t>01e43662</t>
  </si>
  <si>
    <t>01e439e2</t>
  </si>
  <si>
    <t>000000ea</t>
  </si>
  <si>
    <t>00000656</t>
  </si>
  <si>
    <t>01e43a62</t>
  </si>
  <si>
    <t>00001d40</t>
  </si>
  <si>
    <t>00001c0a</t>
  </si>
  <si>
    <t>01e43aa2</t>
  </si>
  <si>
    <t>01e43ee2</t>
  </si>
  <si>
    <t>00001180</t>
  </si>
  <si>
    <t>01e43f62</t>
  </si>
  <si>
    <t>00001370</t>
  </si>
  <si>
    <t>01e444e2</t>
  </si>
  <si>
    <t>01e44562</t>
  </si>
  <si>
    <t>01e44722</t>
  </si>
  <si>
    <t>000000eb</t>
  </si>
  <si>
    <t>01e44762</t>
  </si>
  <si>
    <t>000010dd</t>
  </si>
  <si>
    <t>01e447a2</t>
  </si>
  <si>
    <t>00000fa7</t>
  </si>
  <si>
    <t>01e447e2</t>
  </si>
  <si>
    <t>00001def</t>
  </si>
  <si>
    <t>01e44be2</t>
  </si>
  <si>
    <t>00001dc0</t>
  </si>
  <si>
    <t>01e44c62</t>
  </si>
  <si>
    <t>00000703</t>
  </si>
  <si>
    <t>01e45222</t>
  </si>
  <si>
    <t>00000629</t>
  </si>
  <si>
    <t>01e452a2</t>
  </si>
  <si>
    <t>00001628</t>
  </si>
  <si>
    <t>01e45722</t>
  </si>
  <si>
    <t>000000ec</t>
  </si>
  <si>
    <t>01e45762</t>
  </si>
  <si>
    <t>01e457a2</t>
  </si>
  <si>
    <t>000014cd</t>
  </si>
  <si>
    <t>01e457e2</t>
  </si>
  <si>
    <t>00000a6d</t>
  </si>
  <si>
    <t>01e45c22</t>
  </si>
  <si>
    <t>00000a39</t>
  </si>
  <si>
    <t>01e45ca2</t>
  </si>
  <si>
    <t>01e46222</t>
  </si>
  <si>
    <t>01e462a2</t>
  </si>
  <si>
    <t>00001112</t>
  </si>
  <si>
    <t>01e46762</t>
  </si>
  <si>
    <t>000000ed</t>
  </si>
  <si>
    <t>000012a5</t>
  </si>
  <si>
    <t>01e467a2</t>
  </si>
  <si>
    <t>01e467e2</t>
  </si>
  <si>
    <t>01e46822</t>
  </si>
  <si>
    <t>00000555</t>
  </si>
  <si>
    <t>01e46c62</t>
  </si>
  <si>
    <t>00001dd5</t>
  </si>
  <si>
    <t>01e46ca2</t>
  </si>
  <si>
    <t>00000718</t>
  </si>
  <si>
    <t>01e47262</t>
  </si>
  <si>
    <t>01e472e2</t>
  </si>
  <si>
    <t>01e472a2</t>
  </si>
  <si>
    <t>0000054b</t>
  </si>
  <si>
    <t>01e47322</t>
  </si>
  <si>
    <t>00001c3b</t>
  </si>
  <si>
    <t>01e47362</t>
  </si>
  <si>
    <t>000010a6</t>
  </si>
  <si>
    <t>01e477a2</t>
  </si>
  <si>
    <t>0000107b</t>
  </si>
  <si>
    <t>01e47822</t>
  </si>
  <si>
    <t>00001266</t>
  </si>
  <si>
    <t>01e47da2</t>
  </si>
  <si>
    <t>01e47e22</t>
  </si>
  <si>
    <t>01e48522</t>
  </si>
  <si>
    <t>000000ef</t>
  </si>
  <si>
    <t>00000ec4</t>
  </si>
  <si>
    <t>01e48562</t>
  </si>
  <si>
    <t>00000d0f</t>
  </si>
  <si>
    <t>01e485a2</t>
  </si>
  <si>
    <t>01e485e2</t>
  </si>
  <si>
    <t>01e489e2</t>
  </si>
  <si>
    <t>000019f6</t>
  </si>
  <si>
    <t>01e48a62</t>
  </si>
  <si>
    <t>00001be9</t>
  </si>
  <si>
    <t>01e48fe2</t>
  </si>
  <si>
    <t>01e49062</t>
  </si>
  <si>
    <t>000006a9</t>
  </si>
  <si>
    <t>000000f0</t>
  </si>
  <si>
    <t>0000083c</t>
  </si>
  <si>
    <t>01e49022</t>
  </si>
  <si>
    <t>00000548</t>
  </si>
  <si>
    <t>01e490a2</t>
  </si>
  <si>
    <t>00001398</t>
  </si>
  <si>
    <t>01e494a2</t>
  </si>
  <si>
    <t>0000136c</t>
  </si>
  <si>
    <t>01e49522</t>
  </si>
  <si>
    <t>0000155a</t>
  </si>
  <si>
    <t>01e49aa2</t>
  </si>
  <si>
    <t>0000147f</t>
  </si>
  <si>
    <t>01e49b22</t>
  </si>
  <si>
    <t>000015a6</t>
  </si>
  <si>
    <t>01e48f22</t>
  </si>
  <si>
    <t>000000f1</t>
  </si>
  <si>
    <t>0000173a</t>
  </si>
  <si>
    <t>01e48f62</t>
  </si>
  <si>
    <t>00001583</t>
  </si>
  <si>
    <t>01e48fa2</t>
  </si>
  <si>
    <t>000009ea</t>
  </si>
  <si>
    <t>01e49422</t>
  </si>
  <si>
    <t>000009b8</t>
  </si>
  <si>
    <t>01e49a22</t>
  </si>
  <si>
    <t>00000acc</t>
  </si>
  <si>
    <t>00000eaa</t>
  </si>
  <si>
    <t>01e49c22</t>
  </si>
  <si>
    <t>000000f2</t>
  </si>
  <si>
    <t>01e49c62</t>
  </si>
  <si>
    <t>00000e7c</t>
  </si>
  <si>
    <t>01e49ca2</t>
  </si>
  <si>
    <t>00000d47</t>
  </si>
  <si>
    <t>01e49ce2</t>
  </si>
  <si>
    <t>00001b94</t>
  </si>
  <si>
    <t>01e4a0e2</t>
  </si>
  <si>
    <t>01e4a162</t>
  </si>
  <si>
    <t>00001d5b</t>
  </si>
  <si>
    <t>01e4a6e2</t>
  </si>
  <si>
    <t>00001c81</t>
  </si>
  <si>
    <t>01e4a762</t>
  </si>
  <si>
    <t>01e49b62</t>
  </si>
  <si>
    <t>000000f3</t>
  </si>
  <si>
    <t>000015b8</t>
  </si>
  <si>
    <t>01e49ba2</t>
  </si>
  <si>
    <t>000013fb</t>
  </si>
  <si>
    <t>01e49be2</t>
  </si>
  <si>
    <t>00000867</t>
  </si>
  <si>
    <t>01e4a062</t>
  </si>
  <si>
    <t>00000a2b</t>
  </si>
  <si>
    <t>01e4a662</t>
  </si>
  <si>
    <t>0000094a</t>
  </si>
  <si>
    <t>0000084a</t>
  </si>
  <si>
    <t>01e4a862</t>
  </si>
  <si>
    <t>01e4a8a2</t>
  </si>
  <si>
    <t>0000081d</t>
  </si>
  <si>
    <t>01e4a8e2</t>
  </si>
  <si>
    <t>000006e8</t>
  </si>
  <si>
    <t>01e4a922</t>
  </si>
  <si>
    <t>00001534</t>
  </si>
  <si>
    <t>01e4ad22</t>
  </si>
  <si>
    <t>01e4ada2</t>
  </si>
  <si>
    <t>000016f6</t>
  </si>
  <si>
    <t>01e4b322</t>
  </si>
  <si>
    <t>00001621</t>
  </si>
  <si>
    <t>01e4b3a2</t>
  </si>
  <si>
    <t>01e4b1e2</t>
  </si>
  <si>
    <t>000000f5</t>
  </si>
  <si>
    <t>01e4b222</t>
  </si>
  <si>
    <t>00000de1</t>
  </si>
  <si>
    <t>01e4b262</t>
  </si>
  <si>
    <t>00000cac</t>
  </si>
  <si>
    <t>01e4b2a2</t>
  </si>
  <si>
    <t>01e4b6a2</t>
  </si>
  <si>
    <t>00001acb</t>
  </si>
  <si>
    <t>01e4b722</t>
  </si>
  <si>
    <t>01e4bca2</t>
  </si>
  <si>
    <t>00001bdb</t>
  </si>
  <si>
    <t>01e4bd22</t>
  </si>
  <si>
    <t>01e4be62</t>
  </si>
  <si>
    <t>000000f6</t>
  </si>
  <si>
    <t>0000181a</t>
  </si>
  <si>
    <t>01e4bea2</t>
  </si>
  <si>
    <t>01e4bee2</t>
  </si>
  <si>
    <t>01e4bf22</t>
  </si>
  <si>
    <t>00000ac4</t>
  </si>
  <si>
    <t>01e4c362</t>
  </si>
  <si>
    <t>00000a92</t>
  </si>
  <si>
    <t>01e4c3e2</t>
  </si>
  <si>
    <t>01e4c962</t>
  </si>
  <si>
    <t>00000ba8</t>
  </si>
  <si>
    <t>01e4c9e2</t>
  </si>
  <si>
    <t>00000aa5</t>
  </si>
  <si>
    <t>01e4c722</t>
  </si>
  <si>
    <t>000000f7</t>
  </si>
  <si>
    <t>00000c3b</t>
  </si>
  <si>
    <t>01e4c762</t>
  </si>
  <si>
    <t>00000a84</t>
  </si>
  <si>
    <t>01e4c7a2</t>
  </si>
  <si>
    <t>0000094d</t>
  </si>
  <si>
    <t>01e4c7e2</t>
  </si>
  <si>
    <t>01e4cbe2</t>
  </si>
  <si>
    <t>01e4cc62</t>
  </si>
  <si>
    <t>0000195b</t>
  </si>
  <si>
    <t>01e4d1e2</t>
  </si>
  <si>
    <t>01e4d262</t>
  </si>
  <si>
    <t>00000d93</t>
  </si>
  <si>
    <t>01e4d822</t>
  </si>
  <si>
    <t>000000f8</t>
  </si>
  <si>
    <t>00000f2b</t>
  </si>
  <si>
    <t>01e4d862</t>
  </si>
  <si>
    <t>00000d6f</t>
  </si>
  <si>
    <t>01e4d8a2</t>
  </si>
  <si>
    <t>00000c3c</t>
  </si>
  <si>
    <t>01e4d8e2</t>
  </si>
  <si>
    <t>01e4dce2</t>
  </si>
  <si>
    <t>00001a54</t>
  </si>
  <si>
    <t>01e4dd62</t>
  </si>
  <si>
    <t>00001c4e</t>
  </si>
  <si>
    <t>01e4e2e2</t>
  </si>
  <si>
    <t>01e4e362</t>
  </si>
  <si>
    <t>01e4e1a2</t>
  </si>
  <si>
    <t>000000f9</t>
  </si>
  <si>
    <t>0000152a</t>
  </si>
  <si>
    <t>01e4e1e2</t>
  </si>
  <si>
    <t>00001366</t>
  </si>
  <si>
    <t>01e4e222</t>
  </si>
  <si>
    <t>01e4e262</t>
  </si>
  <si>
    <t>000007ce</t>
  </si>
  <si>
    <t>01e4e6a2</t>
  </si>
  <si>
    <t>000007a4</t>
  </si>
  <si>
    <t>01e4e722</t>
  </si>
  <si>
    <t>00000992</t>
  </si>
  <si>
    <t>01e4eca2</t>
  </si>
  <si>
    <t>000008ba</t>
  </si>
  <si>
    <t>01e4ed22</t>
  </si>
  <si>
    <t>00001a19</t>
  </si>
  <si>
    <t>01e4eae2</t>
  </si>
  <si>
    <t>000000fa</t>
  </si>
  <si>
    <t>01e4eb22</t>
  </si>
  <si>
    <t>000019ee</t>
  </si>
  <si>
    <t>01e4eb62</t>
  </si>
  <si>
    <t>000018b7</t>
  </si>
  <si>
    <t>01e4eba2</t>
  </si>
  <si>
    <t>00000e56</t>
  </si>
  <si>
    <t>01e4efe2</t>
  </si>
  <si>
    <t>00000e2c</t>
  </si>
  <si>
    <t>01e4f062</t>
  </si>
  <si>
    <t>0000101a</t>
  </si>
  <si>
    <t>01e4f5e2</t>
  </si>
  <si>
    <t>01e4f662</t>
  </si>
  <si>
    <t>00001646</t>
  </si>
  <si>
    <t>01e4f462</t>
  </si>
  <si>
    <t>000017dd</t>
  </si>
  <si>
    <t>01e4f4a2</t>
  </si>
  <si>
    <t>0000161b</t>
  </si>
  <si>
    <t>01e4f4e2</t>
  </si>
  <si>
    <t>000014e7</t>
  </si>
  <si>
    <t>01e4f522</t>
  </si>
  <si>
    <t>00000a85</t>
  </si>
  <si>
    <t>01e4f962</t>
  </si>
  <si>
    <t>01e4f9e2</t>
  </si>
  <si>
    <t>00000c4c</t>
  </si>
  <si>
    <t>01e4ff62</t>
  </si>
  <si>
    <t>01e4ffe2</t>
  </si>
  <si>
    <t>000011c4</t>
  </si>
  <si>
    <t>01e50262</t>
  </si>
  <si>
    <t>000000fc</t>
  </si>
  <si>
    <t>0000135a</t>
  </si>
  <si>
    <t>01e502a2</t>
  </si>
  <si>
    <t>01e502e2</t>
  </si>
  <si>
    <t>01e50322</t>
  </si>
  <si>
    <t>000005fe</t>
  </si>
  <si>
    <t>01e50762</t>
  </si>
  <si>
    <t>01e507e2</t>
  </si>
  <si>
    <t>000007c2</t>
  </si>
  <si>
    <t>01e50d62</t>
  </si>
  <si>
    <t>01e50de2</t>
  </si>
  <si>
    <t>01e50722</t>
  </si>
  <si>
    <t>00000c03</t>
  </si>
  <si>
    <t>01e507a2</t>
  </si>
  <si>
    <t>00000918</t>
  </si>
  <si>
    <t>00001762</t>
  </si>
  <si>
    <t>01e50be2</t>
  </si>
  <si>
    <t>00001732</t>
  </si>
  <si>
    <t>01e50c62</t>
  </si>
  <si>
    <t>00001925</t>
  </si>
  <si>
    <t>01e511e2</t>
  </si>
  <si>
    <t>01e51262</t>
  </si>
  <si>
    <t>000017d1</t>
  </si>
  <si>
    <t>000000fe</t>
  </si>
  <si>
    <t>01e50da2</t>
  </si>
  <si>
    <t>00001679</t>
  </si>
  <si>
    <t>01e50e22</t>
  </si>
  <si>
    <t>00000c18</t>
  </si>
  <si>
    <t>00000be4</t>
  </si>
  <si>
    <t>01e512e2</t>
  </si>
  <si>
    <t>01e51862</t>
  </si>
  <si>
    <t>00000cfa</t>
  </si>
  <si>
    <t>01e518e2</t>
  </si>
</sst>
</file>

<file path=xl/styles.xml><?xml version="1.0" encoding="utf-8"?>
<styleSheet xmlns="http://schemas.openxmlformats.org/spreadsheetml/2006/main">
  <numFmts count="3">
    <numFmt numFmtId="164" formatCode="0.0000"/>
    <numFmt numFmtId="165" formatCode="#,##0.000"/>
    <numFmt numFmtId="166" formatCode="0.000"/>
  </numFmts>
  <fonts count="2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2">
    <xf numFmtId="0" fontId="0" fillId="0" borderId="0"/>
    <xf numFmtId="0" fontId="2" fillId="2" borderId="4" applyNumberFormat="0" applyAlignment="0" applyProtection="0"/>
    <xf numFmtId="0" fontId="4" fillId="0" borderId="0" applyNumberFormat="0" applyFill="0" applyBorder="0" applyAlignment="0" applyProtection="0"/>
    <xf numFmtId="0" fontId="5" fillId="0" borderId="5" applyNumberFormat="0" applyFill="0" applyAlignment="0" applyProtection="0"/>
    <xf numFmtId="0" fontId="6" fillId="0" borderId="6" applyNumberFormat="0" applyFill="0" applyAlignment="0" applyProtection="0"/>
    <xf numFmtId="0" fontId="7" fillId="0" borderId="7" applyNumberFormat="0" applyFill="0" applyAlignment="0" applyProtection="0"/>
    <xf numFmtId="0" fontId="7" fillId="0" borderId="0" applyNumberFormat="0" applyFill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0" applyNumberFormat="0" applyBorder="0" applyAlignment="0" applyProtection="0"/>
    <xf numFmtId="0" fontId="11" fillId="6" borderId="8" applyNumberFormat="0" applyAlignment="0" applyProtection="0"/>
    <xf numFmtId="0" fontId="12" fillId="7" borderId="9" applyNumberFormat="0" applyAlignment="0" applyProtection="0"/>
    <xf numFmtId="0" fontId="13" fillId="7" borderId="8" applyNumberFormat="0" applyAlignment="0" applyProtection="0"/>
    <xf numFmtId="0" fontId="14" fillId="0" borderId="10" applyNumberFormat="0" applyFill="0" applyAlignment="0" applyProtection="0"/>
    <xf numFmtId="0" fontId="15" fillId="0" borderId="0" applyNumberFormat="0" applyFill="0" applyBorder="0" applyAlignment="0" applyProtection="0"/>
    <xf numFmtId="0" fontId="3" fillId="8" borderId="11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12" applyNumberFormat="0" applyFill="0" applyAlignment="0" applyProtection="0"/>
    <xf numFmtId="0" fontId="18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18" fillId="32" borderId="0" applyNumberFormat="0" applyBorder="0" applyAlignment="0" applyProtection="0"/>
  </cellStyleXfs>
  <cellXfs count="60">
    <xf numFmtId="0" fontId="0" fillId="0" borderId="0" xfId="0"/>
    <xf numFmtId="0" fontId="1" fillId="0" borderId="0" xfId="0" applyFont="1"/>
    <xf numFmtId="0" fontId="2" fillId="2" borderId="4" xfId="1"/>
    <xf numFmtId="0" fontId="0" fillId="0" borderId="0" xfId="0" applyAlignment="1">
      <alignment wrapText="1"/>
    </xf>
    <xf numFmtId="49" fontId="0" fillId="0" borderId="0" xfId="0" applyNumberFormat="1" applyAlignment="1">
      <alignment wrapText="1"/>
    </xf>
    <xf numFmtId="0" fontId="0" fillId="0" borderId="13" xfId="0" applyBorder="1" applyAlignment="1">
      <alignment wrapText="1"/>
    </xf>
    <xf numFmtId="49" fontId="0" fillId="0" borderId="13" xfId="0" applyNumberFormat="1" applyBorder="1" applyAlignment="1">
      <alignment wrapText="1"/>
    </xf>
    <xf numFmtId="0" fontId="0" fillId="0" borderId="13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2" fillId="2" borderId="4" xfId="1" applyAlignment="1">
      <alignment wrapText="1"/>
    </xf>
    <xf numFmtId="49" fontId="2" fillId="2" borderId="4" xfId="1" applyNumberFormat="1" applyAlignment="1">
      <alignment wrapText="1"/>
    </xf>
    <xf numFmtId="0" fontId="2" fillId="2" borderId="4" xfId="1" applyAlignment="1">
      <alignment vertical="center" wrapText="1"/>
    </xf>
    <xf numFmtId="0" fontId="0" fillId="0" borderId="0" xfId="0" applyFill="1"/>
    <xf numFmtId="49" fontId="0" fillId="0" borderId="0" xfId="0" applyNumberFormat="1" applyAlignment="1"/>
    <xf numFmtId="0" fontId="0" fillId="34" borderId="0" xfId="0" applyFill="1"/>
    <xf numFmtId="49" fontId="2" fillId="2" borderId="4" xfId="1" applyNumberFormat="1" applyAlignment="1">
      <alignment vertical="center" wrapText="1"/>
    </xf>
    <xf numFmtId="0" fontId="0" fillId="33" borderId="0" xfId="0" applyFill="1"/>
    <xf numFmtId="0" fontId="0" fillId="0" borderId="0" xfId="0"/>
    <xf numFmtId="0" fontId="2" fillId="2" borderId="14" xfId="1" applyBorder="1"/>
    <xf numFmtId="0" fontId="0" fillId="0" borderId="13" xfId="0" applyBorder="1"/>
    <xf numFmtId="0" fontId="0" fillId="35" borderId="13" xfId="0" applyFill="1" applyBorder="1"/>
    <xf numFmtId="0" fontId="0" fillId="0" borderId="1" xfId="0" applyBorder="1"/>
    <xf numFmtId="0" fontId="2" fillId="2" borderId="13" xfId="1" applyBorder="1"/>
    <xf numFmtId="49" fontId="1" fillId="0" borderId="0" xfId="0" applyNumberFormat="1" applyFont="1"/>
    <xf numFmtId="0" fontId="1" fillId="0" borderId="0" xfId="0" applyNumberFormat="1" applyFont="1"/>
    <xf numFmtId="0" fontId="1" fillId="0" borderId="13" xfId="0" applyNumberFormat="1" applyFont="1" applyBorder="1"/>
    <xf numFmtId="0" fontId="1" fillId="0" borderId="15" xfId="0" applyNumberFormat="1" applyFont="1" applyBorder="1"/>
    <xf numFmtId="49" fontId="1" fillId="0" borderId="1" xfId="0" applyNumberFormat="1" applyFont="1" applyBorder="1"/>
    <xf numFmtId="49" fontId="1" fillId="0" borderId="2" xfId="0" applyNumberFormat="1" applyFont="1" applyBorder="1"/>
    <xf numFmtId="49" fontId="1" fillId="0" borderId="3" xfId="0" applyNumberFormat="1" applyFont="1" applyBorder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9" fillId="0" borderId="0" xfId="0" applyFont="1"/>
    <xf numFmtId="0" fontId="1" fillId="0" borderId="0" xfId="0" applyFont="1" applyAlignment="1">
      <alignment horizontal="right"/>
    </xf>
    <xf numFmtId="164" fontId="19" fillId="0" borderId="0" xfId="0" applyNumberFormat="1" applyFont="1"/>
    <xf numFmtId="164" fontId="1" fillId="0" borderId="0" xfId="0" applyNumberFormat="1" applyFont="1"/>
    <xf numFmtId="0" fontId="1" fillId="33" borderId="1" xfId="0" applyFont="1" applyFill="1" applyBorder="1"/>
    <xf numFmtId="0" fontId="0" fillId="0" borderId="16" xfId="0" applyBorder="1"/>
    <xf numFmtId="0" fontId="0" fillId="0" borderId="15" xfId="0" applyBorder="1"/>
    <xf numFmtId="0" fontId="0" fillId="0" borderId="2" xfId="0" applyBorder="1"/>
    <xf numFmtId="0" fontId="0" fillId="0" borderId="3" xfId="0" applyBorder="1"/>
    <xf numFmtId="0" fontId="0" fillId="0" borderId="13" xfId="0" applyFill="1" applyBorder="1"/>
    <xf numFmtId="0" fontId="20" fillId="0" borderId="0" xfId="0" applyFont="1"/>
    <xf numFmtId="0" fontId="20" fillId="0" borderId="13" xfId="0" applyFont="1" applyBorder="1"/>
    <xf numFmtId="49" fontId="0" fillId="0" borderId="0" xfId="0" applyNumberFormat="1"/>
    <xf numFmtId="164" fontId="0" fillId="0" borderId="0" xfId="0" applyNumberFormat="1"/>
    <xf numFmtId="0" fontId="0" fillId="36" borderId="13" xfId="0" applyFill="1" applyBorder="1"/>
    <xf numFmtId="165" fontId="0" fillId="0" borderId="0" xfId="0" applyNumberFormat="1"/>
    <xf numFmtId="166" fontId="0" fillId="0" borderId="0" xfId="0" applyNumberFormat="1"/>
    <xf numFmtId="1" fontId="0" fillId="0" borderId="0" xfId="0" applyNumberFormat="1"/>
    <xf numFmtId="0" fontId="2" fillId="0" borderId="0" xfId="1" applyFill="1" applyBorder="1"/>
    <xf numFmtId="0" fontId="0" fillId="0" borderId="0" xfId="0" applyFill="1" applyBorder="1"/>
    <xf numFmtId="0" fontId="20" fillId="0" borderId="1" xfId="0" applyFont="1" applyBorder="1" applyAlignment="1">
      <alignment horizontal="center"/>
    </xf>
    <xf numFmtId="0" fontId="20" fillId="0" borderId="2" xfId="0" applyFont="1" applyBorder="1" applyAlignment="1">
      <alignment horizontal="center"/>
    </xf>
    <xf numFmtId="0" fontId="20" fillId="0" borderId="3" xfId="0" applyFont="1" applyBorder="1" applyAlignment="1">
      <alignment horizontal="center"/>
    </xf>
    <xf numFmtId="0" fontId="0" fillId="0" borderId="13" xfId="0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8" builtinId="27" customBuiltin="1"/>
    <cellStyle name="Calculation" xfId="12" builtinId="22" customBuiltin="1"/>
    <cellStyle name="Check Cell" xfId="1" builtinId="23" customBuiltin="1"/>
    <cellStyle name="Explanatory Text" xfId="16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5" builtinId="10" customBuiltin="1"/>
    <cellStyle name="Output" xfId="11" builtinId="21" customBuiltin="1"/>
    <cellStyle name="Title" xfId="2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complete_timestamps!$N$1</c:f>
              <c:strCache>
                <c:ptCount val="1"/>
                <c:pt idx="0">
                  <c:v>T1 width</c:v>
                </c:pt>
              </c:strCache>
            </c:strRef>
          </c:tx>
          <c:val>
            <c:numRef>
              <c:f>complete_timestamps!$N$2:$N$1030</c:f>
              <c:numCache>
                <c:formatCode>0</c:formatCode>
                <c:ptCount val="1029"/>
                <c:pt idx="0" formatCode="0.000">
                  <c:v>0</c:v>
                </c:pt>
                <c:pt idx="4" formatCode="0.000">
                  <c:v>0</c:v>
                </c:pt>
                <c:pt idx="8" formatCode="0.000">
                  <c:v>0</c:v>
                </c:pt>
                <c:pt idx="12" formatCode="0.000">
                  <c:v>0</c:v>
                </c:pt>
                <c:pt idx="16" formatCode="0.000">
                  <c:v>0</c:v>
                </c:pt>
                <c:pt idx="20" formatCode="0.000">
                  <c:v>0</c:v>
                </c:pt>
                <c:pt idx="24" formatCode="0.000">
                  <c:v>0</c:v>
                </c:pt>
                <c:pt idx="28" formatCode="0.000">
                  <c:v>0</c:v>
                </c:pt>
                <c:pt idx="32" formatCode="0.000">
                  <c:v>0</c:v>
                </c:pt>
                <c:pt idx="36" formatCode="0.000">
                  <c:v>0</c:v>
                </c:pt>
                <c:pt idx="40" formatCode="0.000">
                  <c:v>0</c:v>
                </c:pt>
                <c:pt idx="44" formatCode="0.000">
                  <c:v>0</c:v>
                </c:pt>
                <c:pt idx="48" formatCode="0.000">
                  <c:v>0</c:v>
                </c:pt>
                <c:pt idx="52" formatCode="0.000">
                  <c:v>0</c:v>
                </c:pt>
                <c:pt idx="56" formatCode="0.000">
                  <c:v>0</c:v>
                </c:pt>
                <c:pt idx="60" formatCode="0.000">
                  <c:v>0</c:v>
                </c:pt>
                <c:pt idx="64" formatCode="0.000">
                  <c:v>0</c:v>
                </c:pt>
                <c:pt idx="68" formatCode="0.000">
                  <c:v>0</c:v>
                </c:pt>
                <c:pt idx="72" formatCode="0.000">
                  <c:v>0</c:v>
                </c:pt>
                <c:pt idx="76" formatCode="0.000">
                  <c:v>0</c:v>
                </c:pt>
                <c:pt idx="80" formatCode="0.000">
                  <c:v>0</c:v>
                </c:pt>
                <c:pt idx="84" formatCode="0.000">
                  <c:v>0</c:v>
                </c:pt>
                <c:pt idx="88" formatCode="0.000">
                  <c:v>0</c:v>
                </c:pt>
                <c:pt idx="92" formatCode="0.000">
                  <c:v>0</c:v>
                </c:pt>
                <c:pt idx="96" formatCode="0.000">
                  <c:v>0</c:v>
                </c:pt>
                <c:pt idx="100" formatCode="0.000">
                  <c:v>0</c:v>
                </c:pt>
                <c:pt idx="104" formatCode="0.000">
                  <c:v>0</c:v>
                </c:pt>
                <c:pt idx="108" formatCode="0.000">
                  <c:v>0</c:v>
                </c:pt>
                <c:pt idx="112" formatCode="0.000">
                  <c:v>0</c:v>
                </c:pt>
                <c:pt idx="116" formatCode="0.000">
                  <c:v>0</c:v>
                </c:pt>
                <c:pt idx="120" formatCode="0.000">
                  <c:v>0</c:v>
                </c:pt>
                <c:pt idx="124" formatCode="0.000">
                  <c:v>0</c:v>
                </c:pt>
                <c:pt idx="128" formatCode="0.000">
                  <c:v>0</c:v>
                </c:pt>
                <c:pt idx="132" formatCode="0.000">
                  <c:v>0</c:v>
                </c:pt>
                <c:pt idx="136" formatCode="0.000">
                  <c:v>0</c:v>
                </c:pt>
                <c:pt idx="140" formatCode="0.000">
                  <c:v>0</c:v>
                </c:pt>
                <c:pt idx="144" formatCode="0.000">
                  <c:v>0</c:v>
                </c:pt>
                <c:pt idx="148" formatCode="0.000">
                  <c:v>0</c:v>
                </c:pt>
                <c:pt idx="152" formatCode="0.000">
                  <c:v>0</c:v>
                </c:pt>
                <c:pt idx="156" formatCode="0.000">
                  <c:v>0</c:v>
                </c:pt>
                <c:pt idx="160" formatCode="0.000">
                  <c:v>0</c:v>
                </c:pt>
                <c:pt idx="164" formatCode="0.000">
                  <c:v>0</c:v>
                </c:pt>
                <c:pt idx="168" formatCode="0.000">
                  <c:v>0</c:v>
                </c:pt>
                <c:pt idx="172" formatCode="0.000">
                  <c:v>0</c:v>
                </c:pt>
                <c:pt idx="176" formatCode="0.000">
                  <c:v>0</c:v>
                </c:pt>
                <c:pt idx="180" formatCode="0.000">
                  <c:v>0</c:v>
                </c:pt>
                <c:pt idx="184" formatCode="0.000">
                  <c:v>0</c:v>
                </c:pt>
                <c:pt idx="188" formatCode="0.000">
                  <c:v>0</c:v>
                </c:pt>
                <c:pt idx="192" formatCode="0.000">
                  <c:v>0</c:v>
                </c:pt>
                <c:pt idx="196" formatCode="0.000">
                  <c:v>0</c:v>
                </c:pt>
                <c:pt idx="200" formatCode="0.000">
                  <c:v>0</c:v>
                </c:pt>
                <c:pt idx="204" formatCode="0.000">
                  <c:v>0</c:v>
                </c:pt>
                <c:pt idx="208" formatCode="0.000">
                  <c:v>0</c:v>
                </c:pt>
                <c:pt idx="212" formatCode="0.000">
                  <c:v>0</c:v>
                </c:pt>
                <c:pt idx="216" formatCode="0.000">
                  <c:v>0</c:v>
                </c:pt>
                <c:pt idx="220" formatCode="0.000">
                  <c:v>0</c:v>
                </c:pt>
                <c:pt idx="224" formatCode="0.000">
                  <c:v>0</c:v>
                </c:pt>
                <c:pt idx="228" formatCode="0.000">
                  <c:v>0</c:v>
                </c:pt>
                <c:pt idx="232" formatCode="0.000">
                  <c:v>0</c:v>
                </c:pt>
                <c:pt idx="236" formatCode="0.000">
                  <c:v>0</c:v>
                </c:pt>
                <c:pt idx="240" formatCode="0.000">
                  <c:v>0</c:v>
                </c:pt>
                <c:pt idx="244" formatCode="0.000">
                  <c:v>0</c:v>
                </c:pt>
                <c:pt idx="248" formatCode="0.000">
                  <c:v>0</c:v>
                </c:pt>
                <c:pt idx="252" formatCode="0.000">
                  <c:v>0</c:v>
                </c:pt>
                <c:pt idx="256" formatCode="0.000">
                  <c:v>0</c:v>
                </c:pt>
                <c:pt idx="260" formatCode="0.000">
                  <c:v>0</c:v>
                </c:pt>
                <c:pt idx="264" formatCode="0.000">
                  <c:v>0</c:v>
                </c:pt>
                <c:pt idx="268" formatCode="0.000">
                  <c:v>0</c:v>
                </c:pt>
                <c:pt idx="272" formatCode="0.000">
                  <c:v>0</c:v>
                </c:pt>
                <c:pt idx="276" formatCode="0.000">
                  <c:v>0</c:v>
                </c:pt>
                <c:pt idx="280" formatCode="0.000">
                  <c:v>0</c:v>
                </c:pt>
                <c:pt idx="284" formatCode="0.000">
                  <c:v>0</c:v>
                </c:pt>
                <c:pt idx="288" formatCode="0.000">
                  <c:v>0</c:v>
                </c:pt>
                <c:pt idx="292" formatCode="0.000">
                  <c:v>0</c:v>
                </c:pt>
                <c:pt idx="296" formatCode="0.000">
                  <c:v>0</c:v>
                </c:pt>
                <c:pt idx="300" formatCode="0.000">
                  <c:v>0</c:v>
                </c:pt>
                <c:pt idx="304" formatCode="0.000">
                  <c:v>0</c:v>
                </c:pt>
                <c:pt idx="308" formatCode="0.000">
                  <c:v>0</c:v>
                </c:pt>
                <c:pt idx="312" formatCode="0.000">
                  <c:v>0</c:v>
                </c:pt>
                <c:pt idx="316" formatCode="0.000">
                  <c:v>0</c:v>
                </c:pt>
                <c:pt idx="320" formatCode="0.000">
                  <c:v>0</c:v>
                </c:pt>
                <c:pt idx="324" formatCode="0.000">
                  <c:v>0</c:v>
                </c:pt>
                <c:pt idx="328" formatCode="0.000">
                  <c:v>0</c:v>
                </c:pt>
                <c:pt idx="332" formatCode="0.000">
                  <c:v>0</c:v>
                </c:pt>
                <c:pt idx="336" formatCode="0.000">
                  <c:v>0</c:v>
                </c:pt>
                <c:pt idx="340" formatCode="0.000">
                  <c:v>0</c:v>
                </c:pt>
                <c:pt idx="344" formatCode="0.000">
                  <c:v>0</c:v>
                </c:pt>
                <c:pt idx="348" formatCode="0.000">
                  <c:v>0</c:v>
                </c:pt>
                <c:pt idx="352" formatCode="0.000">
                  <c:v>0</c:v>
                </c:pt>
                <c:pt idx="356" formatCode="0.000">
                  <c:v>0</c:v>
                </c:pt>
                <c:pt idx="360" formatCode="0.000">
                  <c:v>0</c:v>
                </c:pt>
                <c:pt idx="364" formatCode="0.000">
                  <c:v>0</c:v>
                </c:pt>
                <c:pt idx="368" formatCode="0.000">
                  <c:v>0</c:v>
                </c:pt>
                <c:pt idx="372" formatCode="0.000">
                  <c:v>0</c:v>
                </c:pt>
                <c:pt idx="376" formatCode="0.000">
                  <c:v>0</c:v>
                </c:pt>
                <c:pt idx="380" formatCode="0.000">
                  <c:v>0</c:v>
                </c:pt>
                <c:pt idx="384" formatCode="0.000">
                  <c:v>0</c:v>
                </c:pt>
                <c:pt idx="388" formatCode="0.000">
                  <c:v>0</c:v>
                </c:pt>
                <c:pt idx="392" formatCode="0.000">
                  <c:v>0</c:v>
                </c:pt>
                <c:pt idx="396" formatCode="0.000">
                  <c:v>0</c:v>
                </c:pt>
                <c:pt idx="400" formatCode="0.000">
                  <c:v>0</c:v>
                </c:pt>
                <c:pt idx="404" formatCode="0.000">
                  <c:v>0</c:v>
                </c:pt>
                <c:pt idx="408" formatCode="0.000">
                  <c:v>0</c:v>
                </c:pt>
                <c:pt idx="412" formatCode="0.000">
                  <c:v>0</c:v>
                </c:pt>
                <c:pt idx="416" formatCode="0.000">
                  <c:v>0</c:v>
                </c:pt>
                <c:pt idx="420" formatCode="0.000">
                  <c:v>0</c:v>
                </c:pt>
                <c:pt idx="424" formatCode="0.000">
                  <c:v>0</c:v>
                </c:pt>
                <c:pt idx="428" formatCode="0.000">
                  <c:v>0</c:v>
                </c:pt>
                <c:pt idx="432" formatCode="0.000">
                  <c:v>0</c:v>
                </c:pt>
                <c:pt idx="436" formatCode="0.000">
                  <c:v>0</c:v>
                </c:pt>
                <c:pt idx="440" formatCode="0.000">
                  <c:v>0</c:v>
                </c:pt>
                <c:pt idx="444" formatCode="0.000">
                  <c:v>0</c:v>
                </c:pt>
                <c:pt idx="448" formatCode="0.000">
                  <c:v>0</c:v>
                </c:pt>
                <c:pt idx="452" formatCode="0.000">
                  <c:v>0</c:v>
                </c:pt>
                <c:pt idx="456" formatCode="0.000">
                  <c:v>0</c:v>
                </c:pt>
                <c:pt idx="460" formatCode="0.000">
                  <c:v>0</c:v>
                </c:pt>
                <c:pt idx="464" formatCode="0.000">
                  <c:v>0</c:v>
                </c:pt>
                <c:pt idx="468" formatCode="0.000">
                  <c:v>0</c:v>
                </c:pt>
                <c:pt idx="472" formatCode="0.000">
                  <c:v>0</c:v>
                </c:pt>
                <c:pt idx="476" formatCode="0.000">
                  <c:v>0</c:v>
                </c:pt>
                <c:pt idx="480" formatCode="0.000">
                  <c:v>0</c:v>
                </c:pt>
                <c:pt idx="484" formatCode="0.000">
                  <c:v>0</c:v>
                </c:pt>
                <c:pt idx="488" formatCode="0.000">
                  <c:v>0</c:v>
                </c:pt>
                <c:pt idx="492" formatCode="0.000">
                  <c:v>0</c:v>
                </c:pt>
                <c:pt idx="496" formatCode="0.000">
                  <c:v>0</c:v>
                </c:pt>
                <c:pt idx="500" formatCode="0.000">
                  <c:v>0</c:v>
                </c:pt>
                <c:pt idx="504" formatCode="0.000">
                  <c:v>0</c:v>
                </c:pt>
                <c:pt idx="508" formatCode="0.000">
                  <c:v>0</c:v>
                </c:pt>
                <c:pt idx="512" formatCode="0.000">
                  <c:v>0</c:v>
                </c:pt>
                <c:pt idx="516" formatCode="0.000">
                  <c:v>0</c:v>
                </c:pt>
                <c:pt idx="520" formatCode="0.000">
                  <c:v>0</c:v>
                </c:pt>
                <c:pt idx="524" formatCode="0.000">
                  <c:v>0</c:v>
                </c:pt>
                <c:pt idx="528" formatCode="0.000">
                  <c:v>0</c:v>
                </c:pt>
                <c:pt idx="532" formatCode="0.000">
                  <c:v>0</c:v>
                </c:pt>
                <c:pt idx="536" formatCode="0.000">
                  <c:v>0</c:v>
                </c:pt>
                <c:pt idx="540" formatCode="0.000">
                  <c:v>0</c:v>
                </c:pt>
                <c:pt idx="544" formatCode="0.000">
                  <c:v>0</c:v>
                </c:pt>
                <c:pt idx="548" formatCode="0.000">
                  <c:v>0</c:v>
                </c:pt>
                <c:pt idx="552" formatCode="0.000">
                  <c:v>0</c:v>
                </c:pt>
                <c:pt idx="556" formatCode="0.000">
                  <c:v>0</c:v>
                </c:pt>
                <c:pt idx="560" formatCode="0.000">
                  <c:v>0</c:v>
                </c:pt>
                <c:pt idx="564" formatCode="0.000">
                  <c:v>0</c:v>
                </c:pt>
                <c:pt idx="568" formatCode="0.000">
                  <c:v>0</c:v>
                </c:pt>
                <c:pt idx="572" formatCode="0.000">
                  <c:v>0</c:v>
                </c:pt>
                <c:pt idx="576" formatCode="0.000">
                  <c:v>0</c:v>
                </c:pt>
                <c:pt idx="580" formatCode="0.000">
                  <c:v>0</c:v>
                </c:pt>
                <c:pt idx="584" formatCode="0.000">
                  <c:v>0</c:v>
                </c:pt>
                <c:pt idx="588" formatCode="0.000">
                  <c:v>0</c:v>
                </c:pt>
                <c:pt idx="592" formatCode="0.000">
                  <c:v>0</c:v>
                </c:pt>
                <c:pt idx="596" formatCode="0.000">
                  <c:v>0</c:v>
                </c:pt>
                <c:pt idx="600" formatCode="0.000">
                  <c:v>0</c:v>
                </c:pt>
                <c:pt idx="604" formatCode="0.000">
                  <c:v>0</c:v>
                </c:pt>
                <c:pt idx="608" formatCode="0.000">
                  <c:v>0</c:v>
                </c:pt>
                <c:pt idx="612" formatCode="0.000">
                  <c:v>0</c:v>
                </c:pt>
                <c:pt idx="616" formatCode="0.000">
                  <c:v>0</c:v>
                </c:pt>
                <c:pt idx="620" formatCode="0.000">
                  <c:v>0</c:v>
                </c:pt>
                <c:pt idx="624" formatCode="0.000">
                  <c:v>0</c:v>
                </c:pt>
                <c:pt idx="628" formatCode="0.000">
                  <c:v>0</c:v>
                </c:pt>
                <c:pt idx="632" formatCode="0.000">
                  <c:v>0</c:v>
                </c:pt>
                <c:pt idx="636" formatCode="0.000">
                  <c:v>0</c:v>
                </c:pt>
                <c:pt idx="640" formatCode="0.000">
                  <c:v>0</c:v>
                </c:pt>
                <c:pt idx="644" formatCode="0.000">
                  <c:v>0</c:v>
                </c:pt>
                <c:pt idx="648" formatCode="0.000">
                  <c:v>0</c:v>
                </c:pt>
                <c:pt idx="652" formatCode="0.000">
                  <c:v>0</c:v>
                </c:pt>
                <c:pt idx="656" formatCode="0.000">
                  <c:v>0</c:v>
                </c:pt>
                <c:pt idx="660" formatCode="0.000">
                  <c:v>0</c:v>
                </c:pt>
                <c:pt idx="664" formatCode="0.000">
                  <c:v>0</c:v>
                </c:pt>
                <c:pt idx="668" formatCode="0.000">
                  <c:v>0</c:v>
                </c:pt>
                <c:pt idx="672" formatCode="0.000">
                  <c:v>0</c:v>
                </c:pt>
                <c:pt idx="676" formatCode="0.000">
                  <c:v>0</c:v>
                </c:pt>
                <c:pt idx="680" formatCode="0.000">
                  <c:v>0</c:v>
                </c:pt>
                <c:pt idx="684" formatCode="0.000">
                  <c:v>0</c:v>
                </c:pt>
                <c:pt idx="688" formatCode="0.000">
                  <c:v>0</c:v>
                </c:pt>
                <c:pt idx="692" formatCode="0.000">
                  <c:v>0</c:v>
                </c:pt>
                <c:pt idx="696" formatCode="0.000">
                  <c:v>0</c:v>
                </c:pt>
                <c:pt idx="700" formatCode="0.000">
                  <c:v>0</c:v>
                </c:pt>
                <c:pt idx="704" formatCode="0.000">
                  <c:v>0</c:v>
                </c:pt>
                <c:pt idx="708" formatCode="0.000">
                  <c:v>0</c:v>
                </c:pt>
                <c:pt idx="712" formatCode="0.000">
                  <c:v>0</c:v>
                </c:pt>
                <c:pt idx="716" formatCode="0.000">
                  <c:v>0</c:v>
                </c:pt>
                <c:pt idx="720" formatCode="0.000">
                  <c:v>0</c:v>
                </c:pt>
                <c:pt idx="724" formatCode="0.000">
                  <c:v>0</c:v>
                </c:pt>
                <c:pt idx="728" formatCode="0.000">
                  <c:v>0</c:v>
                </c:pt>
                <c:pt idx="732" formatCode="0.000">
                  <c:v>0</c:v>
                </c:pt>
                <c:pt idx="736" formatCode="0.000">
                  <c:v>0</c:v>
                </c:pt>
                <c:pt idx="740" formatCode="0.000">
                  <c:v>0</c:v>
                </c:pt>
                <c:pt idx="744" formatCode="0.000">
                  <c:v>0</c:v>
                </c:pt>
                <c:pt idx="748" formatCode="0.000">
                  <c:v>0</c:v>
                </c:pt>
                <c:pt idx="752" formatCode="0.000">
                  <c:v>0</c:v>
                </c:pt>
                <c:pt idx="756" formatCode="0.000">
                  <c:v>0</c:v>
                </c:pt>
                <c:pt idx="760" formatCode="0.000">
                  <c:v>0</c:v>
                </c:pt>
                <c:pt idx="764" formatCode="0.000">
                  <c:v>0</c:v>
                </c:pt>
                <c:pt idx="768" formatCode="0.000">
                  <c:v>0</c:v>
                </c:pt>
                <c:pt idx="772" formatCode="0.000">
                  <c:v>0</c:v>
                </c:pt>
                <c:pt idx="776" formatCode="0.000">
                  <c:v>0</c:v>
                </c:pt>
                <c:pt idx="780" formatCode="0.000">
                  <c:v>0</c:v>
                </c:pt>
                <c:pt idx="784" formatCode="0.000">
                  <c:v>0</c:v>
                </c:pt>
                <c:pt idx="788" formatCode="0.000">
                  <c:v>0</c:v>
                </c:pt>
                <c:pt idx="792" formatCode="0.000">
                  <c:v>0</c:v>
                </c:pt>
                <c:pt idx="796" formatCode="0.000">
                  <c:v>0</c:v>
                </c:pt>
                <c:pt idx="800" formatCode="0.000">
                  <c:v>0</c:v>
                </c:pt>
                <c:pt idx="804" formatCode="0.000">
                  <c:v>0</c:v>
                </c:pt>
                <c:pt idx="808" formatCode="0.000">
                  <c:v>0</c:v>
                </c:pt>
                <c:pt idx="812" formatCode="0.000">
                  <c:v>0</c:v>
                </c:pt>
                <c:pt idx="816" formatCode="0.000">
                  <c:v>0</c:v>
                </c:pt>
                <c:pt idx="820" formatCode="0.000">
                  <c:v>0</c:v>
                </c:pt>
                <c:pt idx="824" formatCode="0.000">
                  <c:v>0</c:v>
                </c:pt>
                <c:pt idx="828" formatCode="0.000">
                  <c:v>0</c:v>
                </c:pt>
                <c:pt idx="832" formatCode="0.000">
                  <c:v>0</c:v>
                </c:pt>
                <c:pt idx="836" formatCode="0.000">
                  <c:v>0</c:v>
                </c:pt>
                <c:pt idx="840" formatCode="0.000">
                  <c:v>0</c:v>
                </c:pt>
                <c:pt idx="844" formatCode="0.000">
                  <c:v>0</c:v>
                </c:pt>
                <c:pt idx="848" formatCode="0.000">
                  <c:v>0</c:v>
                </c:pt>
                <c:pt idx="852" formatCode="0.000">
                  <c:v>0</c:v>
                </c:pt>
                <c:pt idx="856" formatCode="0.000">
                  <c:v>0</c:v>
                </c:pt>
                <c:pt idx="860" formatCode="0.000">
                  <c:v>0</c:v>
                </c:pt>
                <c:pt idx="864" formatCode="0.000">
                  <c:v>0</c:v>
                </c:pt>
                <c:pt idx="868" formatCode="0.000">
                  <c:v>0</c:v>
                </c:pt>
                <c:pt idx="872" formatCode="0.000">
                  <c:v>0</c:v>
                </c:pt>
                <c:pt idx="876" formatCode="0.000">
                  <c:v>0</c:v>
                </c:pt>
                <c:pt idx="880" formatCode="0.000">
                  <c:v>0</c:v>
                </c:pt>
                <c:pt idx="884" formatCode="0.000">
                  <c:v>0</c:v>
                </c:pt>
                <c:pt idx="888" formatCode="0.000">
                  <c:v>0</c:v>
                </c:pt>
                <c:pt idx="892" formatCode="0.000">
                  <c:v>0</c:v>
                </c:pt>
                <c:pt idx="896" formatCode="0.000">
                  <c:v>0</c:v>
                </c:pt>
                <c:pt idx="900" formatCode="0.000">
                  <c:v>0</c:v>
                </c:pt>
                <c:pt idx="904" formatCode="0.000">
                  <c:v>0</c:v>
                </c:pt>
                <c:pt idx="908" formatCode="0.000">
                  <c:v>0</c:v>
                </c:pt>
                <c:pt idx="912" formatCode="0.000">
                  <c:v>0</c:v>
                </c:pt>
                <c:pt idx="916" formatCode="0.000">
                  <c:v>0</c:v>
                </c:pt>
                <c:pt idx="920" formatCode="0.000">
                  <c:v>0</c:v>
                </c:pt>
                <c:pt idx="924" formatCode="0.000">
                  <c:v>0</c:v>
                </c:pt>
                <c:pt idx="928" formatCode="0.000">
                  <c:v>0</c:v>
                </c:pt>
                <c:pt idx="932" formatCode="0.000">
                  <c:v>0</c:v>
                </c:pt>
                <c:pt idx="936" formatCode="0.000">
                  <c:v>0</c:v>
                </c:pt>
                <c:pt idx="940" formatCode="0.000">
                  <c:v>0</c:v>
                </c:pt>
                <c:pt idx="944" formatCode="0.000">
                  <c:v>0</c:v>
                </c:pt>
                <c:pt idx="948" formatCode="0.000">
                  <c:v>0</c:v>
                </c:pt>
                <c:pt idx="952" formatCode="0.000">
                  <c:v>0</c:v>
                </c:pt>
                <c:pt idx="956" formatCode="0.000">
                  <c:v>0</c:v>
                </c:pt>
                <c:pt idx="960" formatCode="0.000">
                  <c:v>0</c:v>
                </c:pt>
                <c:pt idx="964" formatCode="0.000">
                  <c:v>0</c:v>
                </c:pt>
                <c:pt idx="968" formatCode="0.000">
                  <c:v>0</c:v>
                </c:pt>
                <c:pt idx="972" formatCode="0.000">
                  <c:v>0</c:v>
                </c:pt>
                <c:pt idx="976" formatCode="0.000">
                  <c:v>0</c:v>
                </c:pt>
                <c:pt idx="980" formatCode="0.000">
                  <c:v>0</c:v>
                </c:pt>
                <c:pt idx="984" formatCode="0.000">
                  <c:v>0</c:v>
                </c:pt>
                <c:pt idx="988" formatCode="0.000">
                  <c:v>0</c:v>
                </c:pt>
                <c:pt idx="992" formatCode="0.000">
                  <c:v>0</c:v>
                </c:pt>
                <c:pt idx="996" formatCode="0.000">
                  <c:v>0</c:v>
                </c:pt>
                <c:pt idx="1000" formatCode="0.000">
                  <c:v>0</c:v>
                </c:pt>
                <c:pt idx="1004" formatCode="0.000">
                  <c:v>0</c:v>
                </c:pt>
                <c:pt idx="1008" formatCode="0.000">
                  <c:v>0</c:v>
                </c:pt>
                <c:pt idx="1012" formatCode="0.000">
                  <c:v>0</c:v>
                </c:pt>
                <c:pt idx="1016" formatCode="0.000">
                  <c:v>0</c:v>
                </c:pt>
                <c:pt idx="1020" formatCode="0.000">
                  <c:v>0</c:v>
                </c:pt>
              </c:numCache>
            </c:numRef>
          </c:val>
        </c:ser>
        <c:axId val="94839936"/>
        <c:axId val="94841472"/>
      </c:barChart>
      <c:catAx>
        <c:axId val="94839936"/>
        <c:scaling>
          <c:orientation val="minMax"/>
        </c:scaling>
        <c:axPos val="b"/>
        <c:tickLblPos val="nextTo"/>
        <c:crossAx val="94841472"/>
        <c:crosses val="autoZero"/>
        <c:auto val="1"/>
        <c:lblAlgn val="ctr"/>
        <c:lblOffset val="100"/>
      </c:catAx>
      <c:valAx>
        <c:axId val="94841472"/>
        <c:scaling>
          <c:orientation val="minMax"/>
        </c:scaling>
        <c:axPos val="l"/>
        <c:majorGridlines/>
        <c:numFmt formatCode="0.000" sourceLinked="1"/>
        <c:tickLblPos val="nextTo"/>
        <c:crossAx val="94839936"/>
        <c:crosses val="autoZero"/>
        <c:crossBetween val="between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complete_timestamps!$W$1</c:f>
              <c:strCache>
                <c:ptCount val="1"/>
                <c:pt idx="0">
                  <c:v>T1-T5</c:v>
                </c:pt>
              </c:strCache>
            </c:strRef>
          </c:tx>
          <c:val>
            <c:numRef>
              <c:f>complete_timestamps!$W$2:$W$1030</c:f>
              <c:numCache>
                <c:formatCode>0.000</c:formatCode>
                <c:ptCount val="1029"/>
                <c:pt idx="0">
                  <c:v>0</c:v>
                </c:pt>
                <c:pt idx="4">
                  <c:v>0</c:v>
                </c:pt>
                <c:pt idx="8">
                  <c:v>0</c:v>
                </c:pt>
                <c:pt idx="12">
                  <c:v>0</c:v>
                </c:pt>
                <c:pt idx="16">
                  <c:v>0</c:v>
                </c:pt>
                <c:pt idx="20">
                  <c:v>0</c:v>
                </c:pt>
                <c:pt idx="24">
                  <c:v>0</c:v>
                </c:pt>
                <c:pt idx="28">
                  <c:v>0</c:v>
                </c:pt>
                <c:pt idx="32">
                  <c:v>0</c:v>
                </c:pt>
                <c:pt idx="36">
                  <c:v>0</c:v>
                </c:pt>
                <c:pt idx="40">
                  <c:v>0</c:v>
                </c:pt>
                <c:pt idx="44">
                  <c:v>0</c:v>
                </c:pt>
                <c:pt idx="48">
                  <c:v>0</c:v>
                </c:pt>
                <c:pt idx="52">
                  <c:v>0</c:v>
                </c:pt>
                <c:pt idx="56">
                  <c:v>0</c:v>
                </c:pt>
                <c:pt idx="60">
                  <c:v>0</c:v>
                </c:pt>
                <c:pt idx="64">
                  <c:v>0</c:v>
                </c:pt>
                <c:pt idx="68">
                  <c:v>0</c:v>
                </c:pt>
                <c:pt idx="72">
                  <c:v>0</c:v>
                </c:pt>
                <c:pt idx="76">
                  <c:v>0</c:v>
                </c:pt>
                <c:pt idx="80">
                  <c:v>0</c:v>
                </c:pt>
                <c:pt idx="84">
                  <c:v>0</c:v>
                </c:pt>
                <c:pt idx="88">
                  <c:v>0</c:v>
                </c:pt>
                <c:pt idx="92">
                  <c:v>0</c:v>
                </c:pt>
                <c:pt idx="96">
                  <c:v>0</c:v>
                </c:pt>
                <c:pt idx="100">
                  <c:v>0</c:v>
                </c:pt>
                <c:pt idx="104">
                  <c:v>0</c:v>
                </c:pt>
                <c:pt idx="108">
                  <c:v>0</c:v>
                </c:pt>
                <c:pt idx="112">
                  <c:v>0</c:v>
                </c:pt>
                <c:pt idx="116">
                  <c:v>0</c:v>
                </c:pt>
                <c:pt idx="120">
                  <c:v>0</c:v>
                </c:pt>
                <c:pt idx="124">
                  <c:v>0</c:v>
                </c:pt>
                <c:pt idx="128">
                  <c:v>0</c:v>
                </c:pt>
                <c:pt idx="132">
                  <c:v>0</c:v>
                </c:pt>
                <c:pt idx="136">
                  <c:v>0</c:v>
                </c:pt>
                <c:pt idx="140">
                  <c:v>0</c:v>
                </c:pt>
                <c:pt idx="144">
                  <c:v>0</c:v>
                </c:pt>
                <c:pt idx="148">
                  <c:v>0</c:v>
                </c:pt>
                <c:pt idx="152">
                  <c:v>0</c:v>
                </c:pt>
                <c:pt idx="156">
                  <c:v>0</c:v>
                </c:pt>
                <c:pt idx="160">
                  <c:v>0</c:v>
                </c:pt>
                <c:pt idx="164">
                  <c:v>0</c:v>
                </c:pt>
                <c:pt idx="168">
                  <c:v>0</c:v>
                </c:pt>
                <c:pt idx="172">
                  <c:v>0</c:v>
                </c:pt>
                <c:pt idx="176">
                  <c:v>0</c:v>
                </c:pt>
                <c:pt idx="180">
                  <c:v>0</c:v>
                </c:pt>
                <c:pt idx="184">
                  <c:v>0</c:v>
                </c:pt>
                <c:pt idx="188">
                  <c:v>0</c:v>
                </c:pt>
                <c:pt idx="192">
                  <c:v>0</c:v>
                </c:pt>
                <c:pt idx="196">
                  <c:v>0</c:v>
                </c:pt>
                <c:pt idx="200">
                  <c:v>0</c:v>
                </c:pt>
                <c:pt idx="204">
                  <c:v>0</c:v>
                </c:pt>
                <c:pt idx="208">
                  <c:v>0</c:v>
                </c:pt>
                <c:pt idx="212">
                  <c:v>0</c:v>
                </c:pt>
                <c:pt idx="216">
                  <c:v>0</c:v>
                </c:pt>
                <c:pt idx="220">
                  <c:v>0</c:v>
                </c:pt>
                <c:pt idx="224">
                  <c:v>0</c:v>
                </c:pt>
                <c:pt idx="228">
                  <c:v>0</c:v>
                </c:pt>
                <c:pt idx="232">
                  <c:v>0</c:v>
                </c:pt>
                <c:pt idx="236">
                  <c:v>0</c:v>
                </c:pt>
                <c:pt idx="240">
                  <c:v>0</c:v>
                </c:pt>
                <c:pt idx="244">
                  <c:v>0</c:v>
                </c:pt>
                <c:pt idx="248">
                  <c:v>0</c:v>
                </c:pt>
                <c:pt idx="252">
                  <c:v>0</c:v>
                </c:pt>
                <c:pt idx="256">
                  <c:v>0</c:v>
                </c:pt>
                <c:pt idx="260">
                  <c:v>0</c:v>
                </c:pt>
                <c:pt idx="264">
                  <c:v>0</c:v>
                </c:pt>
                <c:pt idx="268">
                  <c:v>0</c:v>
                </c:pt>
                <c:pt idx="272">
                  <c:v>0</c:v>
                </c:pt>
                <c:pt idx="276">
                  <c:v>0</c:v>
                </c:pt>
                <c:pt idx="280">
                  <c:v>0</c:v>
                </c:pt>
                <c:pt idx="284">
                  <c:v>0</c:v>
                </c:pt>
                <c:pt idx="288">
                  <c:v>0</c:v>
                </c:pt>
                <c:pt idx="292">
                  <c:v>0</c:v>
                </c:pt>
                <c:pt idx="296">
                  <c:v>0</c:v>
                </c:pt>
                <c:pt idx="300">
                  <c:v>0</c:v>
                </c:pt>
                <c:pt idx="304">
                  <c:v>0</c:v>
                </c:pt>
                <c:pt idx="308">
                  <c:v>0</c:v>
                </c:pt>
                <c:pt idx="312">
                  <c:v>0</c:v>
                </c:pt>
                <c:pt idx="316">
                  <c:v>0</c:v>
                </c:pt>
                <c:pt idx="320">
                  <c:v>0</c:v>
                </c:pt>
                <c:pt idx="324">
                  <c:v>0</c:v>
                </c:pt>
                <c:pt idx="328">
                  <c:v>0</c:v>
                </c:pt>
                <c:pt idx="332">
                  <c:v>0</c:v>
                </c:pt>
                <c:pt idx="336">
                  <c:v>0</c:v>
                </c:pt>
                <c:pt idx="340">
                  <c:v>0</c:v>
                </c:pt>
                <c:pt idx="344">
                  <c:v>0</c:v>
                </c:pt>
                <c:pt idx="348">
                  <c:v>0</c:v>
                </c:pt>
                <c:pt idx="352">
                  <c:v>0</c:v>
                </c:pt>
                <c:pt idx="356">
                  <c:v>0</c:v>
                </c:pt>
                <c:pt idx="360">
                  <c:v>0</c:v>
                </c:pt>
                <c:pt idx="364">
                  <c:v>0</c:v>
                </c:pt>
                <c:pt idx="368">
                  <c:v>0</c:v>
                </c:pt>
                <c:pt idx="372">
                  <c:v>0</c:v>
                </c:pt>
                <c:pt idx="376">
                  <c:v>0</c:v>
                </c:pt>
                <c:pt idx="380">
                  <c:v>0</c:v>
                </c:pt>
                <c:pt idx="384">
                  <c:v>0</c:v>
                </c:pt>
                <c:pt idx="388">
                  <c:v>0</c:v>
                </c:pt>
                <c:pt idx="392">
                  <c:v>0</c:v>
                </c:pt>
                <c:pt idx="396">
                  <c:v>0</c:v>
                </c:pt>
                <c:pt idx="400">
                  <c:v>0</c:v>
                </c:pt>
                <c:pt idx="404">
                  <c:v>0</c:v>
                </c:pt>
                <c:pt idx="408">
                  <c:v>0</c:v>
                </c:pt>
                <c:pt idx="412">
                  <c:v>0</c:v>
                </c:pt>
                <c:pt idx="416">
                  <c:v>0</c:v>
                </c:pt>
                <c:pt idx="420">
                  <c:v>0</c:v>
                </c:pt>
                <c:pt idx="424">
                  <c:v>0</c:v>
                </c:pt>
                <c:pt idx="428">
                  <c:v>0</c:v>
                </c:pt>
                <c:pt idx="432">
                  <c:v>0</c:v>
                </c:pt>
                <c:pt idx="436">
                  <c:v>0</c:v>
                </c:pt>
                <c:pt idx="440">
                  <c:v>0</c:v>
                </c:pt>
                <c:pt idx="444">
                  <c:v>0</c:v>
                </c:pt>
                <c:pt idx="448">
                  <c:v>0</c:v>
                </c:pt>
                <c:pt idx="452">
                  <c:v>0</c:v>
                </c:pt>
                <c:pt idx="456">
                  <c:v>0</c:v>
                </c:pt>
                <c:pt idx="460">
                  <c:v>0</c:v>
                </c:pt>
                <c:pt idx="464">
                  <c:v>0</c:v>
                </c:pt>
                <c:pt idx="468">
                  <c:v>0</c:v>
                </c:pt>
                <c:pt idx="472">
                  <c:v>0</c:v>
                </c:pt>
                <c:pt idx="476">
                  <c:v>0</c:v>
                </c:pt>
                <c:pt idx="480">
                  <c:v>0</c:v>
                </c:pt>
                <c:pt idx="484">
                  <c:v>0</c:v>
                </c:pt>
                <c:pt idx="488">
                  <c:v>0</c:v>
                </c:pt>
                <c:pt idx="492">
                  <c:v>0</c:v>
                </c:pt>
                <c:pt idx="496">
                  <c:v>0</c:v>
                </c:pt>
                <c:pt idx="500">
                  <c:v>0</c:v>
                </c:pt>
                <c:pt idx="504">
                  <c:v>0</c:v>
                </c:pt>
                <c:pt idx="508">
                  <c:v>0</c:v>
                </c:pt>
                <c:pt idx="512">
                  <c:v>0</c:v>
                </c:pt>
                <c:pt idx="516">
                  <c:v>0</c:v>
                </c:pt>
                <c:pt idx="520">
                  <c:v>0</c:v>
                </c:pt>
                <c:pt idx="524">
                  <c:v>0</c:v>
                </c:pt>
                <c:pt idx="528">
                  <c:v>0</c:v>
                </c:pt>
                <c:pt idx="532">
                  <c:v>0</c:v>
                </c:pt>
                <c:pt idx="536">
                  <c:v>0</c:v>
                </c:pt>
                <c:pt idx="540">
                  <c:v>0</c:v>
                </c:pt>
                <c:pt idx="544">
                  <c:v>0</c:v>
                </c:pt>
                <c:pt idx="548">
                  <c:v>0</c:v>
                </c:pt>
                <c:pt idx="552">
                  <c:v>0</c:v>
                </c:pt>
                <c:pt idx="556">
                  <c:v>0</c:v>
                </c:pt>
                <c:pt idx="560">
                  <c:v>0</c:v>
                </c:pt>
                <c:pt idx="564">
                  <c:v>0</c:v>
                </c:pt>
                <c:pt idx="568">
                  <c:v>0</c:v>
                </c:pt>
                <c:pt idx="572">
                  <c:v>0</c:v>
                </c:pt>
                <c:pt idx="576">
                  <c:v>0</c:v>
                </c:pt>
                <c:pt idx="580">
                  <c:v>0</c:v>
                </c:pt>
                <c:pt idx="584">
                  <c:v>0</c:v>
                </c:pt>
                <c:pt idx="588">
                  <c:v>0</c:v>
                </c:pt>
                <c:pt idx="592">
                  <c:v>0</c:v>
                </c:pt>
                <c:pt idx="596">
                  <c:v>0</c:v>
                </c:pt>
                <c:pt idx="600">
                  <c:v>0</c:v>
                </c:pt>
                <c:pt idx="604">
                  <c:v>0</c:v>
                </c:pt>
                <c:pt idx="608">
                  <c:v>0</c:v>
                </c:pt>
                <c:pt idx="612">
                  <c:v>0</c:v>
                </c:pt>
                <c:pt idx="616">
                  <c:v>0</c:v>
                </c:pt>
                <c:pt idx="620">
                  <c:v>0</c:v>
                </c:pt>
                <c:pt idx="624">
                  <c:v>0</c:v>
                </c:pt>
                <c:pt idx="628">
                  <c:v>0</c:v>
                </c:pt>
                <c:pt idx="632">
                  <c:v>0</c:v>
                </c:pt>
                <c:pt idx="636">
                  <c:v>0</c:v>
                </c:pt>
                <c:pt idx="640">
                  <c:v>0</c:v>
                </c:pt>
                <c:pt idx="644">
                  <c:v>0</c:v>
                </c:pt>
                <c:pt idx="648">
                  <c:v>0</c:v>
                </c:pt>
                <c:pt idx="652">
                  <c:v>0</c:v>
                </c:pt>
                <c:pt idx="656">
                  <c:v>0</c:v>
                </c:pt>
                <c:pt idx="660">
                  <c:v>0</c:v>
                </c:pt>
                <c:pt idx="664">
                  <c:v>0</c:v>
                </c:pt>
                <c:pt idx="668">
                  <c:v>0</c:v>
                </c:pt>
                <c:pt idx="672">
                  <c:v>0</c:v>
                </c:pt>
                <c:pt idx="676">
                  <c:v>0</c:v>
                </c:pt>
                <c:pt idx="680">
                  <c:v>0</c:v>
                </c:pt>
                <c:pt idx="684">
                  <c:v>0</c:v>
                </c:pt>
                <c:pt idx="688">
                  <c:v>0</c:v>
                </c:pt>
                <c:pt idx="692">
                  <c:v>0</c:v>
                </c:pt>
                <c:pt idx="696">
                  <c:v>0</c:v>
                </c:pt>
                <c:pt idx="700">
                  <c:v>0</c:v>
                </c:pt>
                <c:pt idx="704">
                  <c:v>0</c:v>
                </c:pt>
                <c:pt idx="708">
                  <c:v>0</c:v>
                </c:pt>
                <c:pt idx="712">
                  <c:v>0</c:v>
                </c:pt>
                <c:pt idx="716">
                  <c:v>0</c:v>
                </c:pt>
                <c:pt idx="720">
                  <c:v>0</c:v>
                </c:pt>
                <c:pt idx="724">
                  <c:v>0</c:v>
                </c:pt>
                <c:pt idx="728">
                  <c:v>0</c:v>
                </c:pt>
                <c:pt idx="732">
                  <c:v>0</c:v>
                </c:pt>
                <c:pt idx="736">
                  <c:v>0</c:v>
                </c:pt>
                <c:pt idx="740">
                  <c:v>0</c:v>
                </c:pt>
                <c:pt idx="744">
                  <c:v>0</c:v>
                </c:pt>
                <c:pt idx="748">
                  <c:v>0</c:v>
                </c:pt>
                <c:pt idx="752">
                  <c:v>0</c:v>
                </c:pt>
                <c:pt idx="756">
                  <c:v>0</c:v>
                </c:pt>
                <c:pt idx="760">
                  <c:v>0</c:v>
                </c:pt>
                <c:pt idx="764">
                  <c:v>0</c:v>
                </c:pt>
                <c:pt idx="768">
                  <c:v>0</c:v>
                </c:pt>
                <c:pt idx="772">
                  <c:v>0</c:v>
                </c:pt>
                <c:pt idx="776">
                  <c:v>0</c:v>
                </c:pt>
                <c:pt idx="780">
                  <c:v>0</c:v>
                </c:pt>
                <c:pt idx="784">
                  <c:v>0</c:v>
                </c:pt>
                <c:pt idx="788">
                  <c:v>0</c:v>
                </c:pt>
                <c:pt idx="792">
                  <c:v>0</c:v>
                </c:pt>
                <c:pt idx="796">
                  <c:v>0</c:v>
                </c:pt>
                <c:pt idx="800">
                  <c:v>0</c:v>
                </c:pt>
                <c:pt idx="804">
                  <c:v>0</c:v>
                </c:pt>
                <c:pt idx="808">
                  <c:v>0</c:v>
                </c:pt>
                <c:pt idx="812">
                  <c:v>0</c:v>
                </c:pt>
                <c:pt idx="816">
                  <c:v>0</c:v>
                </c:pt>
                <c:pt idx="820">
                  <c:v>0</c:v>
                </c:pt>
                <c:pt idx="824">
                  <c:v>0</c:v>
                </c:pt>
                <c:pt idx="828">
                  <c:v>0</c:v>
                </c:pt>
                <c:pt idx="832">
                  <c:v>0</c:v>
                </c:pt>
                <c:pt idx="836">
                  <c:v>0</c:v>
                </c:pt>
                <c:pt idx="840">
                  <c:v>0</c:v>
                </c:pt>
                <c:pt idx="844">
                  <c:v>0</c:v>
                </c:pt>
                <c:pt idx="848">
                  <c:v>0</c:v>
                </c:pt>
                <c:pt idx="852">
                  <c:v>0</c:v>
                </c:pt>
                <c:pt idx="856">
                  <c:v>0</c:v>
                </c:pt>
                <c:pt idx="860">
                  <c:v>0</c:v>
                </c:pt>
                <c:pt idx="864">
                  <c:v>0</c:v>
                </c:pt>
                <c:pt idx="868">
                  <c:v>0</c:v>
                </c:pt>
                <c:pt idx="872">
                  <c:v>0</c:v>
                </c:pt>
                <c:pt idx="876">
                  <c:v>0</c:v>
                </c:pt>
                <c:pt idx="880">
                  <c:v>0</c:v>
                </c:pt>
                <c:pt idx="884">
                  <c:v>0</c:v>
                </c:pt>
                <c:pt idx="888">
                  <c:v>0</c:v>
                </c:pt>
                <c:pt idx="892">
                  <c:v>0</c:v>
                </c:pt>
                <c:pt idx="896">
                  <c:v>0</c:v>
                </c:pt>
                <c:pt idx="900">
                  <c:v>0</c:v>
                </c:pt>
                <c:pt idx="904">
                  <c:v>0</c:v>
                </c:pt>
                <c:pt idx="908">
                  <c:v>0</c:v>
                </c:pt>
                <c:pt idx="912">
                  <c:v>0</c:v>
                </c:pt>
                <c:pt idx="916">
                  <c:v>0</c:v>
                </c:pt>
                <c:pt idx="920">
                  <c:v>0</c:v>
                </c:pt>
                <c:pt idx="924">
                  <c:v>0</c:v>
                </c:pt>
                <c:pt idx="928">
                  <c:v>0</c:v>
                </c:pt>
                <c:pt idx="932">
                  <c:v>0</c:v>
                </c:pt>
                <c:pt idx="936">
                  <c:v>0</c:v>
                </c:pt>
                <c:pt idx="940">
                  <c:v>0</c:v>
                </c:pt>
                <c:pt idx="944">
                  <c:v>0</c:v>
                </c:pt>
                <c:pt idx="948">
                  <c:v>0</c:v>
                </c:pt>
                <c:pt idx="952">
                  <c:v>0</c:v>
                </c:pt>
                <c:pt idx="956">
                  <c:v>0</c:v>
                </c:pt>
                <c:pt idx="960">
                  <c:v>0</c:v>
                </c:pt>
                <c:pt idx="964">
                  <c:v>0</c:v>
                </c:pt>
                <c:pt idx="968">
                  <c:v>0</c:v>
                </c:pt>
                <c:pt idx="972">
                  <c:v>0</c:v>
                </c:pt>
                <c:pt idx="976">
                  <c:v>0</c:v>
                </c:pt>
                <c:pt idx="980">
                  <c:v>0</c:v>
                </c:pt>
                <c:pt idx="984">
                  <c:v>0</c:v>
                </c:pt>
                <c:pt idx="988">
                  <c:v>0</c:v>
                </c:pt>
                <c:pt idx="992">
                  <c:v>0</c:v>
                </c:pt>
                <c:pt idx="996">
                  <c:v>0</c:v>
                </c:pt>
                <c:pt idx="1000">
                  <c:v>0</c:v>
                </c:pt>
                <c:pt idx="1004">
                  <c:v>0</c:v>
                </c:pt>
                <c:pt idx="1008">
                  <c:v>0</c:v>
                </c:pt>
                <c:pt idx="1012">
                  <c:v>0</c:v>
                </c:pt>
                <c:pt idx="1016">
                  <c:v>0</c:v>
                </c:pt>
                <c:pt idx="1020">
                  <c:v>0</c:v>
                </c:pt>
              </c:numCache>
            </c:numRef>
          </c:val>
        </c:ser>
        <c:axId val="101355520"/>
        <c:axId val="101357056"/>
      </c:barChart>
      <c:catAx>
        <c:axId val="101355520"/>
        <c:scaling>
          <c:orientation val="minMax"/>
        </c:scaling>
        <c:axPos val="b"/>
        <c:tickLblPos val="nextTo"/>
        <c:crossAx val="101357056"/>
        <c:crosses val="autoZero"/>
        <c:auto val="1"/>
        <c:lblAlgn val="ctr"/>
        <c:lblOffset val="100"/>
      </c:catAx>
      <c:valAx>
        <c:axId val="101357056"/>
        <c:scaling>
          <c:orientation val="minMax"/>
        </c:scaling>
        <c:axPos val="l"/>
        <c:majorGridlines/>
        <c:numFmt formatCode="0.000" sourceLinked="1"/>
        <c:tickLblPos val="nextTo"/>
        <c:crossAx val="101355520"/>
        <c:crosses val="autoZero"/>
        <c:crossBetween val="between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val>
            <c:numRef>
              <c:f>raw_timestamps!$P$1:$P$512</c:f>
              <c:numCache>
                <c:formatCode>General</c:formatCode>
                <c:ptCount val="512"/>
                <c:pt idx="0" formatCode="0.0000">
                  <c:v>6.5646450000349432</c:v>
                </c:pt>
                <c:pt idx="1">
                  <c:v>0</c:v>
                </c:pt>
                <c:pt idx="8" formatCode="0.0000">
                  <c:v>6.5646450000349432</c:v>
                </c:pt>
                <c:pt idx="9">
                  <c:v>0</c:v>
                </c:pt>
                <c:pt idx="16" formatCode="0.0000">
                  <c:v>6.4835999999922933</c:v>
                </c:pt>
                <c:pt idx="17">
                  <c:v>0</c:v>
                </c:pt>
                <c:pt idx="24" formatCode="0.0000">
                  <c:v>6.6456900000339374</c:v>
                </c:pt>
                <c:pt idx="25">
                  <c:v>0</c:v>
                </c:pt>
                <c:pt idx="32" formatCode="0.0000">
                  <c:v>6.5646449999185279</c:v>
                </c:pt>
                <c:pt idx="33">
                  <c:v>0</c:v>
                </c:pt>
                <c:pt idx="40" formatCode="0.0000">
                  <c:v>6.6456900000339374</c:v>
                </c:pt>
                <c:pt idx="41">
                  <c:v>0</c:v>
                </c:pt>
                <c:pt idx="48" formatCode="0.0000">
                  <c:v>6.5646450000058394</c:v>
                </c:pt>
                <c:pt idx="49">
                  <c:v>0</c:v>
                </c:pt>
                <c:pt idx="56" formatCode="0.0000">
                  <c:v>6.4836000000068452</c:v>
                </c:pt>
                <c:pt idx="57">
                  <c:v>0</c:v>
                </c:pt>
                <c:pt idx="64" formatCode="0.0000">
                  <c:v>6.4835999999777414</c:v>
                </c:pt>
                <c:pt idx="65">
                  <c:v>0</c:v>
                </c:pt>
                <c:pt idx="72" formatCode="0.0000">
                  <c:v>6.5646450000349432</c:v>
                </c:pt>
                <c:pt idx="73">
                  <c:v>0</c:v>
                </c:pt>
                <c:pt idx="80" formatCode="0.0000">
                  <c:v>6.6456900000339374</c:v>
                </c:pt>
                <c:pt idx="81">
                  <c:v>0</c:v>
                </c:pt>
                <c:pt idx="88" formatCode="0.0000">
                  <c:v>6.4836000000359491</c:v>
                </c:pt>
                <c:pt idx="89">
                  <c:v>0</c:v>
                </c:pt>
                <c:pt idx="96" formatCode="0.0000">
                  <c:v>6.5646450000058394</c:v>
                </c:pt>
                <c:pt idx="97">
                  <c:v>0</c:v>
                </c:pt>
                <c:pt idx="104" formatCode="0.0000">
                  <c:v>6.4836000000068452</c:v>
                </c:pt>
                <c:pt idx="105">
                  <c:v>0</c:v>
                </c:pt>
                <c:pt idx="112" formatCode="0.0000">
                  <c:v>6.5646450000349432</c:v>
                </c:pt>
                <c:pt idx="113">
                  <c:v>0</c:v>
                </c:pt>
                <c:pt idx="120" formatCode="0.0000">
                  <c:v>6.5646449999767356</c:v>
                </c:pt>
                <c:pt idx="121">
                  <c:v>0</c:v>
                </c:pt>
                <c:pt idx="128" formatCode="0.0000">
                  <c:v>6.321509999979753</c:v>
                </c:pt>
                <c:pt idx="129">
                  <c:v>0</c:v>
                </c:pt>
                <c:pt idx="136" formatCode="0.0000">
                  <c:v>6.4836000000359491</c:v>
                </c:pt>
                <c:pt idx="137">
                  <c:v>0</c:v>
                </c:pt>
                <c:pt idx="144" formatCode="0.0000">
                  <c:v>6.5646449999767356</c:v>
                </c:pt>
                <c:pt idx="145">
                  <c:v>0</c:v>
                </c:pt>
                <c:pt idx="152" formatCode="0.0000">
                  <c:v>6.5646449999767356</c:v>
                </c:pt>
                <c:pt idx="153">
                  <c:v>0</c:v>
                </c:pt>
                <c:pt idx="160" formatCode="0.0000">
                  <c:v>6.5646450000058394</c:v>
                </c:pt>
                <c:pt idx="161">
                  <c:v>0</c:v>
                </c:pt>
                <c:pt idx="168" formatCode="0.0000">
                  <c:v>6.6456899999175221</c:v>
                </c:pt>
                <c:pt idx="169">
                  <c:v>0</c:v>
                </c:pt>
                <c:pt idx="176" formatCode="0.0000">
                  <c:v>6.4836000000359491</c:v>
                </c:pt>
                <c:pt idx="177">
                  <c:v>0</c:v>
                </c:pt>
                <c:pt idx="184" formatCode="0.0000">
                  <c:v>6.5646449999767356</c:v>
                </c:pt>
                <c:pt idx="185">
                  <c:v>0</c:v>
                </c:pt>
                <c:pt idx="192" formatCode="0.0000">
                  <c:v>7.0701350000454113</c:v>
                </c:pt>
                <c:pt idx="193">
                  <c:v>1</c:v>
                </c:pt>
                <c:pt idx="200" formatCode="0.0000">
                  <c:v>6.5646449999185279</c:v>
                </c:pt>
                <c:pt idx="201">
                  <c:v>0</c:v>
                </c:pt>
                <c:pt idx="208" formatCode="0.0000">
                  <c:v>6.5646450000058394</c:v>
                </c:pt>
                <c:pt idx="209">
                  <c:v>0</c:v>
                </c:pt>
                <c:pt idx="216" formatCode="0.0000">
                  <c:v>6.5646449999767356</c:v>
                </c:pt>
                <c:pt idx="217">
                  <c:v>0</c:v>
                </c:pt>
                <c:pt idx="224" formatCode="0.0000">
                  <c:v>6.5646449999185279</c:v>
                </c:pt>
                <c:pt idx="225">
                  <c:v>0</c:v>
                </c:pt>
                <c:pt idx="232" formatCode="0.0000">
                  <c:v>6.4835999999922933</c:v>
                </c:pt>
                <c:pt idx="233">
                  <c:v>0</c:v>
                </c:pt>
                <c:pt idx="240" formatCode="0.0000">
                  <c:v>6.5646450000349432</c:v>
                </c:pt>
                <c:pt idx="241">
                  <c:v>0</c:v>
                </c:pt>
                <c:pt idx="248" formatCode="0.0000">
                  <c:v>6.5646449999185279</c:v>
                </c:pt>
                <c:pt idx="249">
                  <c:v>0</c:v>
                </c:pt>
                <c:pt idx="256" formatCode="0.0000">
                  <c:v>6.4835999999922933</c:v>
                </c:pt>
                <c:pt idx="257">
                  <c:v>0</c:v>
                </c:pt>
                <c:pt idx="264" formatCode="0.0000">
                  <c:v>6.4835999999777414</c:v>
                </c:pt>
                <c:pt idx="265">
                  <c:v>0</c:v>
                </c:pt>
                <c:pt idx="272" formatCode="0.0000">
                  <c:v>6.5646449999185279</c:v>
                </c:pt>
                <c:pt idx="273">
                  <c:v>0</c:v>
                </c:pt>
                <c:pt idx="280" formatCode="0.0000">
                  <c:v>6.4835999999195337</c:v>
                </c:pt>
                <c:pt idx="281">
                  <c:v>0</c:v>
                </c:pt>
                <c:pt idx="288" formatCode="0.0000">
                  <c:v>6.6456899999757297</c:v>
                </c:pt>
                <c:pt idx="289">
                  <c:v>0</c:v>
                </c:pt>
                <c:pt idx="296" formatCode="0.0000">
                  <c:v>6.4836000000359491</c:v>
                </c:pt>
                <c:pt idx="297">
                  <c:v>0</c:v>
                </c:pt>
                <c:pt idx="304" formatCode="0.0000">
                  <c:v>6.4835999999195337</c:v>
                </c:pt>
                <c:pt idx="305">
                  <c:v>0</c:v>
                </c:pt>
                <c:pt idx="312" formatCode="0.0000">
                  <c:v>6.5646450000349432</c:v>
                </c:pt>
                <c:pt idx="313">
                  <c:v>0</c:v>
                </c:pt>
                <c:pt idx="320" formatCode="0.0000">
                  <c:v>6.6456900000339374</c:v>
                </c:pt>
                <c:pt idx="321">
                  <c:v>0</c:v>
                </c:pt>
                <c:pt idx="328" formatCode="0.0000">
                  <c:v>6.5646449999767356</c:v>
                </c:pt>
                <c:pt idx="329">
                  <c:v>0</c:v>
                </c:pt>
                <c:pt idx="336" formatCode="0.0000">
                  <c:v>6.4835999999777414</c:v>
                </c:pt>
                <c:pt idx="337">
                  <c:v>0</c:v>
                </c:pt>
                <c:pt idx="344" formatCode="0.0000">
                  <c:v>6.4835999999195337</c:v>
                </c:pt>
                <c:pt idx="345">
                  <c:v>0</c:v>
                </c:pt>
                <c:pt idx="352" formatCode="0.0000">
                  <c:v>6.5646449999985634</c:v>
                </c:pt>
                <c:pt idx="353">
                  <c:v>0</c:v>
                </c:pt>
                <c:pt idx="360" formatCode="0.0000">
                  <c:v>6.4835999999777414</c:v>
                </c:pt>
                <c:pt idx="361">
                  <c:v>0</c:v>
                </c:pt>
                <c:pt idx="368" formatCode="0.0000">
                  <c:v>6.6456899999757297</c:v>
                </c:pt>
                <c:pt idx="369">
                  <c:v>0</c:v>
                </c:pt>
                <c:pt idx="376" formatCode="0.0000">
                  <c:v>6.4836000000068452</c:v>
                </c:pt>
                <c:pt idx="377">
                  <c:v>0</c:v>
                </c:pt>
                <c:pt idx="384" formatCode="0.0000">
                  <c:v>6.7267350000038277</c:v>
                </c:pt>
                <c:pt idx="385">
                  <c:v>0</c:v>
                </c:pt>
                <c:pt idx="392" formatCode="0.0000">
                  <c:v>6.5646450000349432</c:v>
                </c:pt>
                <c:pt idx="393">
                  <c:v>0</c:v>
                </c:pt>
                <c:pt idx="400" formatCode="0.0000">
                  <c:v>6.5646450000349432</c:v>
                </c:pt>
                <c:pt idx="401">
                  <c:v>0</c:v>
                </c:pt>
                <c:pt idx="408" formatCode="0.0000">
                  <c:v>6.4835999999777414</c:v>
                </c:pt>
                <c:pt idx="409">
                  <c:v>0</c:v>
                </c:pt>
                <c:pt idx="416" formatCode="0.0000">
                  <c:v>6.4836000000359491</c:v>
                </c:pt>
                <c:pt idx="417">
                  <c:v>0</c:v>
                </c:pt>
                <c:pt idx="424" formatCode="0.0000">
                  <c:v>6.5646450000058394</c:v>
                </c:pt>
                <c:pt idx="425">
                  <c:v>0</c:v>
                </c:pt>
                <c:pt idx="432" formatCode="0.0000">
                  <c:v>6.5646449999185279</c:v>
                </c:pt>
                <c:pt idx="433">
                  <c:v>0</c:v>
                </c:pt>
                <c:pt idx="440" formatCode="0.0000">
                  <c:v>6.5646449999767356</c:v>
                </c:pt>
                <c:pt idx="441">
                  <c:v>0</c:v>
                </c:pt>
                <c:pt idx="448" formatCode="0.0000">
                  <c:v>6.4835999999995693</c:v>
                </c:pt>
                <c:pt idx="449">
                  <c:v>0</c:v>
                </c:pt>
                <c:pt idx="456" formatCode="0.0000">
                  <c:v>6.5646450000349432</c:v>
                </c:pt>
                <c:pt idx="457">
                  <c:v>0</c:v>
                </c:pt>
                <c:pt idx="464" formatCode="0.0000">
                  <c:v>6.5646450000349432</c:v>
                </c:pt>
                <c:pt idx="465">
                  <c:v>0</c:v>
                </c:pt>
                <c:pt idx="472" formatCode="0.0000">
                  <c:v>6.6456900000048336</c:v>
                </c:pt>
                <c:pt idx="473">
                  <c:v>0</c:v>
                </c:pt>
                <c:pt idx="480" formatCode="0.0000">
                  <c:v>6.5646450000349432</c:v>
                </c:pt>
                <c:pt idx="481">
                  <c:v>0</c:v>
                </c:pt>
                <c:pt idx="488" formatCode="0.0000">
                  <c:v>6.6456900000339374</c:v>
                </c:pt>
                <c:pt idx="489">
                  <c:v>0</c:v>
                </c:pt>
                <c:pt idx="496" formatCode="0.0000">
                  <c:v>6.5646450000003824</c:v>
                </c:pt>
                <c:pt idx="497">
                  <c:v>0</c:v>
                </c:pt>
                <c:pt idx="504" formatCode="0.0000">
                  <c:v>6.5646449999767356</c:v>
                </c:pt>
                <c:pt idx="505">
                  <c:v>0</c:v>
                </c:pt>
              </c:numCache>
            </c:numRef>
          </c:val>
        </c:ser>
        <c:axId val="101639680"/>
        <c:axId val="101641216"/>
      </c:barChart>
      <c:catAx>
        <c:axId val="101639680"/>
        <c:scaling>
          <c:orientation val="minMax"/>
        </c:scaling>
        <c:axPos val="b"/>
        <c:tickLblPos val="nextTo"/>
        <c:crossAx val="101641216"/>
        <c:crosses val="autoZero"/>
        <c:auto val="1"/>
        <c:lblAlgn val="ctr"/>
        <c:lblOffset val="100"/>
      </c:catAx>
      <c:valAx>
        <c:axId val="101641216"/>
        <c:scaling>
          <c:orientation val="minMax"/>
          <c:max val="8"/>
          <c:min val="6"/>
        </c:scaling>
        <c:axPos val="l"/>
        <c:majorGridlines/>
        <c:numFmt formatCode="0.0000" sourceLinked="1"/>
        <c:tickLblPos val="nextTo"/>
        <c:crossAx val="10163968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56" l="0.70000000000000051" r="0.70000000000000051" t="0.75000000000000056" header="0.30000000000000032" footer="0.30000000000000032"/>
    <c:pageSetup orientation="portrait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/>
    <c:plotArea>
      <c:layout/>
      <c:barChart>
        <c:barDir val="col"/>
        <c:grouping val="clustered"/>
        <c:ser>
          <c:idx val="0"/>
          <c:order val="0"/>
          <c:tx>
            <c:strRef>
              <c:f>pulse_widths!$O$1</c:f>
              <c:strCache>
                <c:ptCount val="1"/>
                <c:pt idx="0">
                  <c:v>width</c:v>
                </c:pt>
              </c:strCache>
            </c:strRef>
          </c:tx>
          <c:val>
            <c:numRef>
              <c:f>pulse_widths!$O$2:$O$2049</c:f>
              <c:numCache>
                <c:formatCode>General</c:formatCode>
                <c:ptCount val="2048"/>
                <c:pt idx="0">
                  <c:v>18.555908203125</c:v>
                </c:pt>
                <c:pt idx="4">
                  <c:v>0</c:v>
                </c:pt>
                <c:pt idx="8">
                  <c:v>18.63690185546875</c:v>
                </c:pt>
                <c:pt idx="12">
                  <c:v>0</c:v>
                </c:pt>
                <c:pt idx="16">
                  <c:v>18.63690185546875</c:v>
                </c:pt>
                <c:pt idx="20">
                  <c:v>0</c:v>
                </c:pt>
                <c:pt idx="24">
                  <c:v>18.555908203125</c:v>
                </c:pt>
                <c:pt idx="28">
                  <c:v>0</c:v>
                </c:pt>
                <c:pt idx="32">
                  <c:v>18.8514404296875</c:v>
                </c:pt>
                <c:pt idx="36">
                  <c:v>0</c:v>
                </c:pt>
                <c:pt idx="40">
                  <c:v>18.63690185546875</c:v>
                </c:pt>
                <c:pt idx="44">
                  <c:v>0</c:v>
                </c:pt>
                <c:pt idx="48">
                  <c:v>18.63690185546875</c:v>
                </c:pt>
                <c:pt idx="52">
                  <c:v>0</c:v>
                </c:pt>
                <c:pt idx="56">
                  <c:v>18.52728271484375</c:v>
                </c:pt>
                <c:pt idx="60">
                  <c:v>0</c:v>
                </c:pt>
                <c:pt idx="64">
                  <c:v>18.63690185546875</c:v>
                </c:pt>
                <c:pt idx="68">
                  <c:v>0</c:v>
                </c:pt>
                <c:pt idx="72">
                  <c:v>18.55584716796875</c:v>
                </c:pt>
                <c:pt idx="76">
                  <c:v>0</c:v>
                </c:pt>
                <c:pt idx="80">
                  <c:v>18.63690185546875</c:v>
                </c:pt>
                <c:pt idx="84">
                  <c:v>0</c:v>
                </c:pt>
                <c:pt idx="88">
                  <c:v>18.555908203125</c:v>
                </c:pt>
                <c:pt idx="92">
                  <c:v>0</c:v>
                </c:pt>
                <c:pt idx="96">
                  <c:v>18.52734375</c:v>
                </c:pt>
                <c:pt idx="100">
                  <c:v>0</c:v>
                </c:pt>
                <c:pt idx="104">
                  <c:v>18.474853515625</c:v>
                </c:pt>
                <c:pt idx="108">
                  <c:v>0</c:v>
                </c:pt>
                <c:pt idx="112">
                  <c:v>18.63690185546875</c:v>
                </c:pt>
                <c:pt idx="116">
                  <c:v>0</c:v>
                </c:pt>
                <c:pt idx="120">
                  <c:v>18.63690185546875</c:v>
                </c:pt>
                <c:pt idx="124">
                  <c:v>0</c:v>
                </c:pt>
                <c:pt idx="128">
                  <c:v>18.63690185546875</c:v>
                </c:pt>
                <c:pt idx="132">
                  <c:v>0</c:v>
                </c:pt>
                <c:pt idx="136">
                  <c:v>18.63690185546875</c:v>
                </c:pt>
                <c:pt idx="140">
                  <c:v>0</c:v>
                </c:pt>
                <c:pt idx="144">
                  <c:v>18.63690185546875</c:v>
                </c:pt>
                <c:pt idx="148">
                  <c:v>0</c:v>
                </c:pt>
                <c:pt idx="152">
                  <c:v>18.474853515625</c:v>
                </c:pt>
                <c:pt idx="156">
                  <c:v>0</c:v>
                </c:pt>
                <c:pt idx="160">
                  <c:v>18.7178955078125</c:v>
                </c:pt>
                <c:pt idx="164">
                  <c:v>0</c:v>
                </c:pt>
                <c:pt idx="168">
                  <c:v>18.55584716796875</c:v>
                </c:pt>
                <c:pt idx="172">
                  <c:v>0</c:v>
                </c:pt>
                <c:pt idx="176">
                  <c:v>18.71795654296875</c:v>
                </c:pt>
                <c:pt idx="180">
                  <c:v>0</c:v>
                </c:pt>
                <c:pt idx="184">
                  <c:v>18.63690185546875</c:v>
                </c:pt>
                <c:pt idx="188">
                  <c:v>0</c:v>
                </c:pt>
                <c:pt idx="192">
                  <c:v>18.7178955078125</c:v>
                </c:pt>
                <c:pt idx="196">
                  <c:v>0</c:v>
                </c:pt>
                <c:pt idx="200">
                  <c:v>18.63690185546875</c:v>
                </c:pt>
                <c:pt idx="204">
                  <c:v>0</c:v>
                </c:pt>
                <c:pt idx="208">
                  <c:v>18.63690185546875</c:v>
                </c:pt>
                <c:pt idx="212">
                  <c:v>0</c:v>
                </c:pt>
                <c:pt idx="216">
                  <c:v>18.63690185546875</c:v>
                </c:pt>
                <c:pt idx="220">
                  <c:v>0</c:v>
                </c:pt>
                <c:pt idx="224">
                  <c:v>18.63690185546875</c:v>
                </c:pt>
                <c:pt idx="228">
                  <c:v>0</c:v>
                </c:pt>
                <c:pt idx="232">
                  <c:v>18.63690185546875</c:v>
                </c:pt>
                <c:pt idx="236">
                  <c:v>0</c:v>
                </c:pt>
                <c:pt idx="240">
                  <c:v>18.47479248046875</c:v>
                </c:pt>
                <c:pt idx="244">
                  <c:v>0</c:v>
                </c:pt>
                <c:pt idx="248">
                  <c:v>18.7703857421875</c:v>
                </c:pt>
                <c:pt idx="252">
                  <c:v>0</c:v>
                </c:pt>
                <c:pt idx="256">
                  <c:v>18.474853515625</c:v>
                </c:pt>
                <c:pt idx="260">
                  <c:v>0</c:v>
                </c:pt>
                <c:pt idx="264">
                  <c:v>18.474853515625</c:v>
                </c:pt>
                <c:pt idx="268">
                  <c:v>0</c:v>
                </c:pt>
                <c:pt idx="272">
                  <c:v>18.555908203125</c:v>
                </c:pt>
                <c:pt idx="276">
                  <c:v>0</c:v>
                </c:pt>
                <c:pt idx="280">
                  <c:v>18.636962890625</c:v>
                </c:pt>
                <c:pt idx="284">
                  <c:v>0</c:v>
                </c:pt>
                <c:pt idx="288">
                  <c:v>18.555908203125</c:v>
                </c:pt>
                <c:pt idx="292">
                  <c:v>0</c:v>
                </c:pt>
                <c:pt idx="296">
                  <c:v>18.5557861328125</c:v>
                </c:pt>
                <c:pt idx="300">
                  <c:v>0</c:v>
                </c:pt>
                <c:pt idx="304">
                  <c:v>18.52734375</c:v>
                </c:pt>
                <c:pt idx="308">
                  <c:v>0</c:v>
                </c:pt>
                <c:pt idx="312">
                  <c:v>18.5557861328125</c:v>
                </c:pt>
                <c:pt idx="316">
                  <c:v>0</c:v>
                </c:pt>
                <c:pt idx="320">
                  <c:v>18.636962890625</c:v>
                </c:pt>
                <c:pt idx="324">
                  <c:v>0</c:v>
                </c:pt>
                <c:pt idx="328">
                  <c:v>18.6368408203125</c:v>
                </c:pt>
                <c:pt idx="332">
                  <c:v>0</c:v>
                </c:pt>
                <c:pt idx="336">
                  <c:v>18.555908203125</c:v>
                </c:pt>
                <c:pt idx="340">
                  <c:v>0</c:v>
                </c:pt>
                <c:pt idx="344">
                  <c:v>18.6368408203125</c:v>
                </c:pt>
                <c:pt idx="348">
                  <c:v>0</c:v>
                </c:pt>
                <c:pt idx="352">
                  <c:v>18.474853515625</c:v>
                </c:pt>
                <c:pt idx="356">
                  <c:v>0</c:v>
                </c:pt>
                <c:pt idx="360">
                  <c:v>18.555908203125</c:v>
                </c:pt>
                <c:pt idx="364">
                  <c:v>0</c:v>
                </c:pt>
                <c:pt idx="368">
                  <c:v>18.7178955078125</c:v>
                </c:pt>
                <c:pt idx="372">
                  <c:v>0</c:v>
                </c:pt>
                <c:pt idx="376">
                  <c:v>18.555908203125</c:v>
                </c:pt>
                <c:pt idx="380">
                  <c:v>0</c:v>
                </c:pt>
                <c:pt idx="384">
                  <c:v>18.6368408203125</c:v>
                </c:pt>
                <c:pt idx="388">
                  <c:v>0</c:v>
                </c:pt>
                <c:pt idx="392">
                  <c:v>18.5557861328125</c:v>
                </c:pt>
                <c:pt idx="396">
                  <c:v>0</c:v>
                </c:pt>
                <c:pt idx="400">
                  <c:v>18.6368408203125</c:v>
                </c:pt>
                <c:pt idx="404">
                  <c:v>0</c:v>
                </c:pt>
                <c:pt idx="408">
                  <c:v>18.4747314453125</c:v>
                </c:pt>
                <c:pt idx="412">
                  <c:v>0</c:v>
                </c:pt>
                <c:pt idx="416">
                  <c:v>18.718017578125</c:v>
                </c:pt>
                <c:pt idx="420">
                  <c:v>0</c:v>
                </c:pt>
                <c:pt idx="424">
                  <c:v>18.393798828125</c:v>
                </c:pt>
                <c:pt idx="428">
                  <c:v>0</c:v>
                </c:pt>
                <c:pt idx="432">
                  <c:v>18.6368408203125</c:v>
                </c:pt>
                <c:pt idx="436">
                  <c:v>0</c:v>
                </c:pt>
                <c:pt idx="440">
                  <c:v>18.7178955078125</c:v>
                </c:pt>
                <c:pt idx="444">
                  <c:v>0</c:v>
                </c:pt>
                <c:pt idx="448">
                  <c:v>18.6368408203125</c:v>
                </c:pt>
                <c:pt idx="452">
                  <c:v>0</c:v>
                </c:pt>
                <c:pt idx="456">
                  <c:v>18.6368408203125</c:v>
                </c:pt>
                <c:pt idx="460">
                  <c:v>0</c:v>
                </c:pt>
                <c:pt idx="464">
                  <c:v>18.474853515625</c:v>
                </c:pt>
                <c:pt idx="468">
                  <c:v>0</c:v>
                </c:pt>
                <c:pt idx="472">
                  <c:v>18.636962890625</c:v>
                </c:pt>
                <c:pt idx="476">
                  <c:v>0</c:v>
                </c:pt>
                <c:pt idx="480">
                  <c:v>18.636962890625</c:v>
                </c:pt>
                <c:pt idx="484">
                  <c:v>0</c:v>
                </c:pt>
                <c:pt idx="488">
                  <c:v>18.474853515625</c:v>
                </c:pt>
                <c:pt idx="492">
                  <c:v>0</c:v>
                </c:pt>
                <c:pt idx="496">
                  <c:v>18.6368408203125</c:v>
                </c:pt>
                <c:pt idx="500">
                  <c:v>0</c:v>
                </c:pt>
                <c:pt idx="504">
                  <c:v>18.6368408203125</c:v>
                </c:pt>
                <c:pt idx="508">
                  <c:v>0</c:v>
                </c:pt>
                <c:pt idx="512">
                  <c:v>18.5557861328125</c:v>
                </c:pt>
                <c:pt idx="516">
                  <c:v>0</c:v>
                </c:pt>
                <c:pt idx="520">
                  <c:v>18.6368408203125</c:v>
                </c:pt>
                <c:pt idx="524">
                  <c:v>0</c:v>
                </c:pt>
                <c:pt idx="528">
                  <c:v>18.7703857421875</c:v>
                </c:pt>
                <c:pt idx="532">
                  <c:v>0</c:v>
                </c:pt>
                <c:pt idx="536">
                  <c:v>18.7178955078125</c:v>
                </c:pt>
                <c:pt idx="540">
                  <c:v>0</c:v>
                </c:pt>
                <c:pt idx="544">
                  <c:v>18.7178955078125</c:v>
                </c:pt>
                <c:pt idx="548">
                  <c:v>0</c:v>
                </c:pt>
                <c:pt idx="552">
                  <c:v>18.474853515625</c:v>
                </c:pt>
                <c:pt idx="556">
                  <c:v>0</c:v>
                </c:pt>
                <c:pt idx="560">
                  <c:v>18.5557861328125</c:v>
                </c:pt>
                <c:pt idx="564">
                  <c:v>0</c:v>
                </c:pt>
                <c:pt idx="568">
                  <c:v>18.474853515625</c:v>
                </c:pt>
                <c:pt idx="572">
                  <c:v>0</c:v>
                </c:pt>
                <c:pt idx="576">
                  <c:v>18.636962890625</c:v>
                </c:pt>
                <c:pt idx="580">
                  <c:v>0</c:v>
                </c:pt>
                <c:pt idx="584">
                  <c:v>18.6368408203125</c:v>
                </c:pt>
                <c:pt idx="588">
                  <c:v>0</c:v>
                </c:pt>
                <c:pt idx="592">
                  <c:v>18.6368408203125</c:v>
                </c:pt>
                <c:pt idx="596">
                  <c:v>0</c:v>
                </c:pt>
                <c:pt idx="600">
                  <c:v>18.6368408203125</c:v>
                </c:pt>
                <c:pt idx="604">
                  <c:v>0</c:v>
                </c:pt>
                <c:pt idx="608">
                  <c:v>18.6368408203125</c:v>
                </c:pt>
                <c:pt idx="612">
                  <c:v>0</c:v>
                </c:pt>
                <c:pt idx="616">
                  <c:v>18.6083984375</c:v>
                </c:pt>
                <c:pt idx="620">
                  <c:v>0</c:v>
                </c:pt>
                <c:pt idx="624">
                  <c:v>18.474853515625</c:v>
                </c:pt>
                <c:pt idx="628">
                  <c:v>0</c:v>
                </c:pt>
                <c:pt idx="632">
                  <c:v>18.474853515625</c:v>
                </c:pt>
                <c:pt idx="636">
                  <c:v>0</c:v>
                </c:pt>
                <c:pt idx="640">
                  <c:v>18.5557861328125</c:v>
                </c:pt>
                <c:pt idx="644">
                  <c:v>0</c:v>
                </c:pt>
                <c:pt idx="648">
                  <c:v>18.555908203125</c:v>
                </c:pt>
                <c:pt idx="652">
                  <c:v>0</c:v>
                </c:pt>
                <c:pt idx="656">
                  <c:v>18.6368408203125</c:v>
                </c:pt>
                <c:pt idx="660">
                  <c:v>0</c:v>
                </c:pt>
                <c:pt idx="664">
                  <c:v>18.474853515625</c:v>
                </c:pt>
                <c:pt idx="668">
                  <c:v>0</c:v>
                </c:pt>
                <c:pt idx="672">
                  <c:v>18.555908203125</c:v>
                </c:pt>
                <c:pt idx="676">
                  <c:v>0</c:v>
                </c:pt>
                <c:pt idx="680">
                  <c:v>18.6368408203125</c:v>
                </c:pt>
                <c:pt idx="684">
                  <c:v>0</c:v>
                </c:pt>
                <c:pt idx="688">
                  <c:v>18.718017578125</c:v>
                </c:pt>
                <c:pt idx="692">
                  <c:v>0</c:v>
                </c:pt>
                <c:pt idx="696">
                  <c:v>18.7178955078125</c:v>
                </c:pt>
                <c:pt idx="700">
                  <c:v>0</c:v>
                </c:pt>
                <c:pt idx="704">
                  <c:v>18.636962890625</c:v>
                </c:pt>
                <c:pt idx="708">
                  <c:v>0</c:v>
                </c:pt>
                <c:pt idx="712">
                  <c:v>18.6893310546875</c:v>
                </c:pt>
                <c:pt idx="716">
                  <c:v>0</c:v>
                </c:pt>
                <c:pt idx="720">
                  <c:v>18.555908203125</c:v>
                </c:pt>
                <c:pt idx="724">
                  <c:v>0</c:v>
                </c:pt>
                <c:pt idx="728">
                  <c:v>18.636962890625</c:v>
                </c:pt>
                <c:pt idx="732">
                  <c:v>0</c:v>
                </c:pt>
                <c:pt idx="736">
                  <c:v>18.474853515625</c:v>
                </c:pt>
                <c:pt idx="740">
                  <c:v>0</c:v>
                </c:pt>
                <c:pt idx="744">
                  <c:v>18.474853515625</c:v>
                </c:pt>
                <c:pt idx="748">
                  <c:v>0</c:v>
                </c:pt>
                <c:pt idx="752">
                  <c:v>18.5557861328125</c:v>
                </c:pt>
                <c:pt idx="756">
                  <c:v>0</c:v>
                </c:pt>
                <c:pt idx="760">
                  <c:v>18.6368408203125</c:v>
                </c:pt>
                <c:pt idx="764">
                  <c:v>0</c:v>
                </c:pt>
                <c:pt idx="768">
                  <c:v>18.6368408203125</c:v>
                </c:pt>
                <c:pt idx="772">
                  <c:v>0</c:v>
                </c:pt>
                <c:pt idx="776">
                  <c:v>18.555908203125</c:v>
                </c:pt>
                <c:pt idx="780">
                  <c:v>0</c:v>
                </c:pt>
                <c:pt idx="784">
                  <c:v>18.932373046875</c:v>
                </c:pt>
                <c:pt idx="788">
                  <c:v>0</c:v>
                </c:pt>
                <c:pt idx="792">
                  <c:v>18.474853515625</c:v>
                </c:pt>
                <c:pt idx="796">
                  <c:v>0</c:v>
                </c:pt>
                <c:pt idx="800">
                  <c:v>18.6368408203125</c:v>
                </c:pt>
                <c:pt idx="804">
                  <c:v>0</c:v>
                </c:pt>
                <c:pt idx="808">
                  <c:v>18.474853515625</c:v>
                </c:pt>
                <c:pt idx="812">
                  <c:v>0</c:v>
                </c:pt>
                <c:pt idx="816">
                  <c:v>18.636962890625</c:v>
                </c:pt>
                <c:pt idx="820">
                  <c:v>0</c:v>
                </c:pt>
                <c:pt idx="824">
                  <c:v>18.5557861328125</c:v>
                </c:pt>
                <c:pt idx="828">
                  <c:v>0</c:v>
                </c:pt>
                <c:pt idx="832">
                  <c:v>18.7703857421875</c:v>
                </c:pt>
                <c:pt idx="836">
                  <c:v>0</c:v>
                </c:pt>
                <c:pt idx="840">
                  <c:v>18.6368408203125</c:v>
                </c:pt>
                <c:pt idx="844">
                  <c:v>0</c:v>
                </c:pt>
                <c:pt idx="848">
                  <c:v>18.6082763671875</c:v>
                </c:pt>
                <c:pt idx="852">
                  <c:v>0</c:v>
                </c:pt>
                <c:pt idx="856">
                  <c:v>18.5557861328125</c:v>
                </c:pt>
                <c:pt idx="860">
                  <c:v>0</c:v>
                </c:pt>
                <c:pt idx="864">
                  <c:v>18.636962890625</c:v>
                </c:pt>
                <c:pt idx="868">
                  <c:v>0</c:v>
                </c:pt>
                <c:pt idx="872">
                  <c:v>18.6368408203125</c:v>
                </c:pt>
                <c:pt idx="876">
                  <c:v>0</c:v>
                </c:pt>
                <c:pt idx="880">
                  <c:v>18.718017578125</c:v>
                </c:pt>
                <c:pt idx="884">
                  <c:v>0</c:v>
                </c:pt>
                <c:pt idx="888">
                  <c:v>18.5557861328125</c:v>
                </c:pt>
                <c:pt idx="892">
                  <c:v>0</c:v>
                </c:pt>
                <c:pt idx="896">
                  <c:v>18.7178955078125</c:v>
                </c:pt>
                <c:pt idx="900">
                  <c:v>0</c:v>
                </c:pt>
                <c:pt idx="904">
                  <c:v>18.636962890625</c:v>
                </c:pt>
                <c:pt idx="908">
                  <c:v>0</c:v>
                </c:pt>
                <c:pt idx="912">
                  <c:v>18.5557861328125</c:v>
                </c:pt>
                <c:pt idx="916">
                  <c:v>0</c:v>
                </c:pt>
                <c:pt idx="920">
                  <c:v>18.4747314453125</c:v>
                </c:pt>
                <c:pt idx="924">
                  <c:v>0</c:v>
                </c:pt>
                <c:pt idx="928">
                  <c:v>18.474853515625</c:v>
                </c:pt>
                <c:pt idx="932">
                  <c:v>0</c:v>
                </c:pt>
                <c:pt idx="936">
                  <c:v>18.5557861328125</c:v>
                </c:pt>
                <c:pt idx="940">
                  <c:v>0</c:v>
                </c:pt>
                <c:pt idx="944">
                  <c:v>18.474853515625</c:v>
                </c:pt>
                <c:pt idx="948">
                  <c:v>0</c:v>
                </c:pt>
                <c:pt idx="952">
                  <c:v>18.555908203125</c:v>
                </c:pt>
                <c:pt idx="956">
                  <c:v>0</c:v>
                </c:pt>
                <c:pt idx="960">
                  <c:v>18.636962890625</c:v>
                </c:pt>
                <c:pt idx="964">
                  <c:v>0</c:v>
                </c:pt>
                <c:pt idx="968">
                  <c:v>18.6368408203125</c:v>
                </c:pt>
                <c:pt idx="972">
                  <c:v>0</c:v>
                </c:pt>
                <c:pt idx="976">
                  <c:v>18.7989501953125</c:v>
                </c:pt>
                <c:pt idx="980">
                  <c:v>0</c:v>
                </c:pt>
                <c:pt idx="984">
                  <c:v>18.636962890625</c:v>
                </c:pt>
                <c:pt idx="988">
                  <c:v>0</c:v>
                </c:pt>
                <c:pt idx="992">
                  <c:v>18.636962890625</c:v>
                </c:pt>
                <c:pt idx="996">
                  <c:v>0</c:v>
                </c:pt>
                <c:pt idx="1000">
                  <c:v>18.555908203125</c:v>
                </c:pt>
                <c:pt idx="1004">
                  <c:v>0</c:v>
                </c:pt>
                <c:pt idx="1008">
                  <c:v>18.636962890625</c:v>
                </c:pt>
                <c:pt idx="1012">
                  <c:v>0</c:v>
                </c:pt>
                <c:pt idx="1016">
                  <c:v>0</c:v>
                </c:pt>
                <c:pt idx="1020">
                  <c:v>0</c:v>
                </c:pt>
                <c:pt idx="1024">
                  <c:v>0</c:v>
                </c:pt>
                <c:pt idx="1028">
                  <c:v>0</c:v>
                </c:pt>
                <c:pt idx="1032">
                  <c:v>0</c:v>
                </c:pt>
                <c:pt idx="1036">
                  <c:v>0</c:v>
                </c:pt>
                <c:pt idx="1040">
                  <c:v>0</c:v>
                </c:pt>
                <c:pt idx="1044">
                  <c:v>0</c:v>
                </c:pt>
                <c:pt idx="1048">
                  <c:v>0</c:v>
                </c:pt>
                <c:pt idx="1052">
                  <c:v>0</c:v>
                </c:pt>
                <c:pt idx="1056">
                  <c:v>0</c:v>
                </c:pt>
                <c:pt idx="1060">
                  <c:v>0</c:v>
                </c:pt>
                <c:pt idx="1064">
                  <c:v>0</c:v>
                </c:pt>
                <c:pt idx="1068">
                  <c:v>0</c:v>
                </c:pt>
                <c:pt idx="1072">
                  <c:v>0</c:v>
                </c:pt>
                <c:pt idx="1076">
                  <c:v>0</c:v>
                </c:pt>
                <c:pt idx="1080">
                  <c:v>0</c:v>
                </c:pt>
                <c:pt idx="1084">
                  <c:v>0</c:v>
                </c:pt>
                <c:pt idx="1088">
                  <c:v>0</c:v>
                </c:pt>
                <c:pt idx="1092">
                  <c:v>0</c:v>
                </c:pt>
                <c:pt idx="1096">
                  <c:v>0</c:v>
                </c:pt>
                <c:pt idx="1100">
                  <c:v>0</c:v>
                </c:pt>
                <c:pt idx="1104">
                  <c:v>0</c:v>
                </c:pt>
                <c:pt idx="1108">
                  <c:v>0</c:v>
                </c:pt>
                <c:pt idx="1112">
                  <c:v>0</c:v>
                </c:pt>
                <c:pt idx="1116">
                  <c:v>0</c:v>
                </c:pt>
                <c:pt idx="1120">
                  <c:v>0</c:v>
                </c:pt>
                <c:pt idx="1124">
                  <c:v>0</c:v>
                </c:pt>
                <c:pt idx="1128">
                  <c:v>0</c:v>
                </c:pt>
                <c:pt idx="1132">
                  <c:v>0</c:v>
                </c:pt>
                <c:pt idx="1136">
                  <c:v>0</c:v>
                </c:pt>
                <c:pt idx="1140">
                  <c:v>0</c:v>
                </c:pt>
                <c:pt idx="1144">
                  <c:v>0</c:v>
                </c:pt>
                <c:pt idx="1148">
                  <c:v>0</c:v>
                </c:pt>
                <c:pt idx="1152">
                  <c:v>0</c:v>
                </c:pt>
                <c:pt idx="1156">
                  <c:v>0</c:v>
                </c:pt>
                <c:pt idx="1160">
                  <c:v>0</c:v>
                </c:pt>
                <c:pt idx="1164">
                  <c:v>0</c:v>
                </c:pt>
                <c:pt idx="1168">
                  <c:v>0</c:v>
                </c:pt>
                <c:pt idx="1172">
                  <c:v>0</c:v>
                </c:pt>
                <c:pt idx="1176">
                  <c:v>0</c:v>
                </c:pt>
                <c:pt idx="1180">
                  <c:v>0</c:v>
                </c:pt>
                <c:pt idx="1184">
                  <c:v>0</c:v>
                </c:pt>
                <c:pt idx="1188">
                  <c:v>0</c:v>
                </c:pt>
                <c:pt idx="1192">
                  <c:v>0</c:v>
                </c:pt>
                <c:pt idx="1196">
                  <c:v>0</c:v>
                </c:pt>
                <c:pt idx="1200">
                  <c:v>0</c:v>
                </c:pt>
                <c:pt idx="1204">
                  <c:v>0</c:v>
                </c:pt>
                <c:pt idx="1208">
                  <c:v>0</c:v>
                </c:pt>
                <c:pt idx="1212">
                  <c:v>0</c:v>
                </c:pt>
                <c:pt idx="1216">
                  <c:v>0</c:v>
                </c:pt>
                <c:pt idx="1220">
                  <c:v>0</c:v>
                </c:pt>
                <c:pt idx="1224">
                  <c:v>0</c:v>
                </c:pt>
                <c:pt idx="1228">
                  <c:v>0</c:v>
                </c:pt>
                <c:pt idx="1232">
                  <c:v>0</c:v>
                </c:pt>
                <c:pt idx="1236">
                  <c:v>0</c:v>
                </c:pt>
                <c:pt idx="1240">
                  <c:v>0</c:v>
                </c:pt>
                <c:pt idx="1244">
                  <c:v>0</c:v>
                </c:pt>
                <c:pt idx="1248">
                  <c:v>0</c:v>
                </c:pt>
                <c:pt idx="1252">
                  <c:v>0</c:v>
                </c:pt>
                <c:pt idx="1256">
                  <c:v>0</c:v>
                </c:pt>
                <c:pt idx="1260">
                  <c:v>0</c:v>
                </c:pt>
                <c:pt idx="1264">
                  <c:v>0</c:v>
                </c:pt>
                <c:pt idx="1268">
                  <c:v>0</c:v>
                </c:pt>
                <c:pt idx="1272">
                  <c:v>0</c:v>
                </c:pt>
                <c:pt idx="1276">
                  <c:v>0</c:v>
                </c:pt>
                <c:pt idx="1280">
                  <c:v>0</c:v>
                </c:pt>
                <c:pt idx="1284">
                  <c:v>0</c:v>
                </c:pt>
                <c:pt idx="1288">
                  <c:v>0</c:v>
                </c:pt>
                <c:pt idx="1292">
                  <c:v>0</c:v>
                </c:pt>
                <c:pt idx="1296">
                  <c:v>0</c:v>
                </c:pt>
                <c:pt idx="1300">
                  <c:v>0</c:v>
                </c:pt>
                <c:pt idx="1304">
                  <c:v>0</c:v>
                </c:pt>
                <c:pt idx="1308">
                  <c:v>0</c:v>
                </c:pt>
                <c:pt idx="1312">
                  <c:v>0</c:v>
                </c:pt>
                <c:pt idx="1316">
                  <c:v>0</c:v>
                </c:pt>
                <c:pt idx="1320">
                  <c:v>0</c:v>
                </c:pt>
                <c:pt idx="1324">
                  <c:v>0</c:v>
                </c:pt>
                <c:pt idx="1328">
                  <c:v>0</c:v>
                </c:pt>
                <c:pt idx="1332">
                  <c:v>0</c:v>
                </c:pt>
                <c:pt idx="1336">
                  <c:v>0</c:v>
                </c:pt>
                <c:pt idx="1340">
                  <c:v>0</c:v>
                </c:pt>
                <c:pt idx="1344">
                  <c:v>0</c:v>
                </c:pt>
                <c:pt idx="1348">
                  <c:v>0</c:v>
                </c:pt>
                <c:pt idx="1352">
                  <c:v>0</c:v>
                </c:pt>
                <c:pt idx="1356">
                  <c:v>0</c:v>
                </c:pt>
                <c:pt idx="1360">
                  <c:v>0</c:v>
                </c:pt>
                <c:pt idx="1364">
                  <c:v>0</c:v>
                </c:pt>
                <c:pt idx="1368">
                  <c:v>0</c:v>
                </c:pt>
                <c:pt idx="1372">
                  <c:v>0</c:v>
                </c:pt>
                <c:pt idx="1376">
                  <c:v>0</c:v>
                </c:pt>
                <c:pt idx="1380">
                  <c:v>0</c:v>
                </c:pt>
                <c:pt idx="1384">
                  <c:v>0</c:v>
                </c:pt>
                <c:pt idx="1388">
                  <c:v>0</c:v>
                </c:pt>
                <c:pt idx="1392">
                  <c:v>0</c:v>
                </c:pt>
                <c:pt idx="1396">
                  <c:v>0</c:v>
                </c:pt>
                <c:pt idx="1400">
                  <c:v>0</c:v>
                </c:pt>
                <c:pt idx="1404">
                  <c:v>0</c:v>
                </c:pt>
                <c:pt idx="1408">
                  <c:v>0</c:v>
                </c:pt>
                <c:pt idx="1412">
                  <c:v>0</c:v>
                </c:pt>
                <c:pt idx="1416">
                  <c:v>0</c:v>
                </c:pt>
                <c:pt idx="1420">
                  <c:v>0</c:v>
                </c:pt>
                <c:pt idx="1424">
                  <c:v>0</c:v>
                </c:pt>
                <c:pt idx="1428">
                  <c:v>0</c:v>
                </c:pt>
                <c:pt idx="1432">
                  <c:v>0</c:v>
                </c:pt>
                <c:pt idx="1436">
                  <c:v>0</c:v>
                </c:pt>
                <c:pt idx="1440">
                  <c:v>0</c:v>
                </c:pt>
                <c:pt idx="1444">
                  <c:v>0</c:v>
                </c:pt>
                <c:pt idx="1448">
                  <c:v>0</c:v>
                </c:pt>
                <c:pt idx="1452">
                  <c:v>0</c:v>
                </c:pt>
                <c:pt idx="1456">
                  <c:v>0</c:v>
                </c:pt>
                <c:pt idx="1460">
                  <c:v>0</c:v>
                </c:pt>
                <c:pt idx="1464">
                  <c:v>0</c:v>
                </c:pt>
                <c:pt idx="1468">
                  <c:v>0</c:v>
                </c:pt>
                <c:pt idx="1472">
                  <c:v>0</c:v>
                </c:pt>
                <c:pt idx="1476">
                  <c:v>0</c:v>
                </c:pt>
                <c:pt idx="1480">
                  <c:v>0</c:v>
                </c:pt>
                <c:pt idx="1484">
                  <c:v>0</c:v>
                </c:pt>
                <c:pt idx="1488">
                  <c:v>0</c:v>
                </c:pt>
                <c:pt idx="1492">
                  <c:v>0</c:v>
                </c:pt>
                <c:pt idx="1496">
                  <c:v>0</c:v>
                </c:pt>
                <c:pt idx="1500">
                  <c:v>0</c:v>
                </c:pt>
                <c:pt idx="1504">
                  <c:v>0</c:v>
                </c:pt>
                <c:pt idx="1508">
                  <c:v>0</c:v>
                </c:pt>
                <c:pt idx="1512">
                  <c:v>0</c:v>
                </c:pt>
                <c:pt idx="1516">
                  <c:v>0</c:v>
                </c:pt>
                <c:pt idx="1520">
                  <c:v>0</c:v>
                </c:pt>
                <c:pt idx="1524">
                  <c:v>0</c:v>
                </c:pt>
                <c:pt idx="1528">
                  <c:v>0</c:v>
                </c:pt>
                <c:pt idx="1532">
                  <c:v>0</c:v>
                </c:pt>
                <c:pt idx="1536">
                  <c:v>0</c:v>
                </c:pt>
                <c:pt idx="1540">
                  <c:v>0</c:v>
                </c:pt>
                <c:pt idx="1544">
                  <c:v>0</c:v>
                </c:pt>
                <c:pt idx="1548">
                  <c:v>0</c:v>
                </c:pt>
                <c:pt idx="1552">
                  <c:v>0</c:v>
                </c:pt>
                <c:pt idx="1556">
                  <c:v>0</c:v>
                </c:pt>
                <c:pt idx="1560">
                  <c:v>0</c:v>
                </c:pt>
                <c:pt idx="1564">
                  <c:v>0</c:v>
                </c:pt>
                <c:pt idx="1568">
                  <c:v>0</c:v>
                </c:pt>
                <c:pt idx="1572">
                  <c:v>0</c:v>
                </c:pt>
                <c:pt idx="1576">
                  <c:v>0</c:v>
                </c:pt>
                <c:pt idx="1580">
                  <c:v>0</c:v>
                </c:pt>
                <c:pt idx="1584">
                  <c:v>0</c:v>
                </c:pt>
                <c:pt idx="1588">
                  <c:v>0</c:v>
                </c:pt>
                <c:pt idx="1592">
                  <c:v>0</c:v>
                </c:pt>
                <c:pt idx="1596">
                  <c:v>0</c:v>
                </c:pt>
                <c:pt idx="1600">
                  <c:v>0</c:v>
                </c:pt>
                <c:pt idx="1604">
                  <c:v>0</c:v>
                </c:pt>
                <c:pt idx="1608">
                  <c:v>0</c:v>
                </c:pt>
                <c:pt idx="1612">
                  <c:v>0</c:v>
                </c:pt>
                <c:pt idx="1616">
                  <c:v>0</c:v>
                </c:pt>
                <c:pt idx="1620">
                  <c:v>0</c:v>
                </c:pt>
                <c:pt idx="1624">
                  <c:v>0</c:v>
                </c:pt>
                <c:pt idx="1628">
                  <c:v>0</c:v>
                </c:pt>
                <c:pt idx="1632">
                  <c:v>0</c:v>
                </c:pt>
                <c:pt idx="1636">
                  <c:v>0</c:v>
                </c:pt>
                <c:pt idx="1640">
                  <c:v>0</c:v>
                </c:pt>
                <c:pt idx="1644">
                  <c:v>0</c:v>
                </c:pt>
                <c:pt idx="1648">
                  <c:v>0</c:v>
                </c:pt>
                <c:pt idx="1652">
                  <c:v>0</c:v>
                </c:pt>
                <c:pt idx="1656">
                  <c:v>0</c:v>
                </c:pt>
                <c:pt idx="1660">
                  <c:v>0</c:v>
                </c:pt>
                <c:pt idx="1664">
                  <c:v>0</c:v>
                </c:pt>
                <c:pt idx="1668">
                  <c:v>0</c:v>
                </c:pt>
                <c:pt idx="1672">
                  <c:v>0</c:v>
                </c:pt>
                <c:pt idx="1676">
                  <c:v>0</c:v>
                </c:pt>
                <c:pt idx="1680">
                  <c:v>0</c:v>
                </c:pt>
                <c:pt idx="1684">
                  <c:v>0</c:v>
                </c:pt>
                <c:pt idx="1688">
                  <c:v>0</c:v>
                </c:pt>
                <c:pt idx="1692">
                  <c:v>0</c:v>
                </c:pt>
                <c:pt idx="1696">
                  <c:v>0</c:v>
                </c:pt>
                <c:pt idx="1700">
                  <c:v>0</c:v>
                </c:pt>
                <c:pt idx="1704">
                  <c:v>0</c:v>
                </c:pt>
                <c:pt idx="1708">
                  <c:v>0</c:v>
                </c:pt>
                <c:pt idx="1712">
                  <c:v>0</c:v>
                </c:pt>
                <c:pt idx="1716">
                  <c:v>0</c:v>
                </c:pt>
                <c:pt idx="1720">
                  <c:v>0</c:v>
                </c:pt>
                <c:pt idx="1724">
                  <c:v>0</c:v>
                </c:pt>
                <c:pt idx="1728">
                  <c:v>0</c:v>
                </c:pt>
                <c:pt idx="1732">
                  <c:v>0</c:v>
                </c:pt>
                <c:pt idx="1736">
                  <c:v>0</c:v>
                </c:pt>
                <c:pt idx="1740">
                  <c:v>0</c:v>
                </c:pt>
                <c:pt idx="1744">
                  <c:v>0</c:v>
                </c:pt>
                <c:pt idx="1748">
                  <c:v>0</c:v>
                </c:pt>
                <c:pt idx="1752">
                  <c:v>0</c:v>
                </c:pt>
                <c:pt idx="1756">
                  <c:v>0</c:v>
                </c:pt>
                <c:pt idx="1760">
                  <c:v>0</c:v>
                </c:pt>
                <c:pt idx="1764">
                  <c:v>0</c:v>
                </c:pt>
                <c:pt idx="1768">
                  <c:v>0</c:v>
                </c:pt>
                <c:pt idx="1772">
                  <c:v>0</c:v>
                </c:pt>
                <c:pt idx="1776">
                  <c:v>0</c:v>
                </c:pt>
                <c:pt idx="1780">
                  <c:v>0</c:v>
                </c:pt>
                <c:pt idx="1784">
                  <c:v>0</c:v>
                </c:pt>
                <c:pt idx="1788">
                  <c:v>0</c:v>
                </c:pt>
                <c:pt idx="1792">
                  <c:v>0</c:v>
                </c:pt>
                <c:pt idx="1796">
                  <c:v>0</c:v>
                </c:pt>
                <c:pt idx="1800">
                  <c:v>0</c:v>
                </c:pt>
                <c:pt idx="1804">
                  <c:v>0</c:v>
                </c:pt>
                <c:pt idx="1808">
                  <c:v>0</c:v>
                </c:pt>
                <c:pt idx="1812">
                  <c:v>0</c:v>
                </c:pt>
                <c:pt idx="1816">
                  <c:v>0</c:v>
                </c:pt>
                <c:pt idx="1820">
                  <c:v>0</c:v>
                </c:pt>
                <c:pt idx="1824">
                  <c:v>0</c:v>
                </c:pt>
                <c:pt idx="1828">
                  <c:v>0</c:v>
                </c:pt>
                <c:pt idx="1832">
                  <c:v>0</c:v>
                </c:pt>
                <c:pt idx="1836">
                  <c:v>0</c:v>
                </c:pt>
                <c:pt idx="1840">
                  <c:v>0</c:v>
                </c:pt>
                <c:pt idx="1844">
                  <c:v>0</c:v>
                </c:pt>
                <c:pt idx="1848">
                  <c:v>0</c:v>
                </c:pt>
                <c:pt idx="1852">
                  <c:v>0</c:v>
                </c:pt>
                <c:pt idx="1856">
                  <c:v>0</c:v>
                </c:pt>
                <c:pt idx="1860">
                  <c:v>0</c:v>
                </c:pt>
                <c:pt idx="1864">
                  <c:v>0</c:v>
                </c:pt>
                <c:pt idx="1868">
                  <c:v>0</c:v>
                </c:pt>
                <c:pt idx="1872">
                  <c:v>0</c:v>
                </c:pt>
                <c:pt idx="1876">
                  <c:v>0</c:v>
                </c:pt>
                <c:pt idx="1880">
                  <c:v>0</c:v>
                </c:pt>
                <c:pt idx="1884">
                  <c:v>0</c:v>
                </c:pt>
                <c:pt idx="1888">
                  <c:v>0</c:v>
                </c:pt>
                <c:pt idx="1892">
                  <c:v>0</c:v>
                </c:pt>
                <c:pt idx="1896">
                  <c:v>0</c:v>
                </c:pt>
                <c:pt idx="1900">
                  <c:v>0</c:v>
                </c:pt>
                <c:pt idx="1904">
                  <c:v>0</c:v>
                </c:pt>
                <c:pt idx="1908">
                  <c:v>0</c:v>
                </c:pt>
                <c:pt idx="1912">
                  <c:v>0</c:v>
                </c:pt>
                <c:pt idx="1916">
                  <c:v>0</c:v>
                </c:pt>
                <c:pt idx="1920">
                  <c:v>0</c:v>
                </c:pt>
                <c:pt idx="1924">
                  <c:v>0</c:v>
                </c:pt>
                <c:pt idx="1928">
                  <c:v>0</c:v>
                </c:pt>
                <c:pt idx="1932">
                  <c:v>0</c:v>
                </c:pt>
                <c:pt idx="1936">
                  <c:v>0</c:v>
                </c:pt>
                <c:pt idx="1940">
                  <c:v>0</c:v>
                </c:pt>
                <c:pt idx="1944">
                  <c:v>0</c:v>
                </c:pt>
                <c:pt idx="1948">
                  <c:v>0</c:v>
                </c:pt>
                <c:pt idx="1952">
                  <c:v>0</c:v>
                </c:pt>
                <c:pt idx="1956">
                  <c:v>0</c:v>
                </c:pt>
                <c:pt idx="1960">
                  <c:v>0</c:v>
                </c:pt>
                <c:pt idx="1964">
                  <c:v>0</c:v>
                </c:pt>
                <c:pt idx="1968">
                  <c:v>0</c:v>
                </c:pt>
                <c:pt idx="1972">
                  <c:v>0</c:v>
                </c:pt>
                <c:pt idx="1976">
                  <c:v>0</c:v>
                </c:pt>
                <c:pt idx="1980">
                  <c:v>0</c:v>
                </c:pt>
                <c:pt idx="1984">
                  <c:v>0</c:v>
                </c:pt>
                <c:pt idx="1988">
                  <c:v>0</c:v>
                </c:pt>
                <c:pt idx="1992">
                  <c:v>0</c:v>
                </c:pt>
                <c:pt idx="1996">
                  <c:v>0</c:v>
                </c:pt>
                <c:pt idx="2000">
                  <c:v>0</c:v>
                </c:pt>
                <c:pt idx="2004">
                  <c:v>0</c:v>
                </c:pt>
                <c:pt idx="2008">
                  <c:v>0</c:v>
                </c:pt>
                <c:pt idx="2012">
                  <c:v>0</c:v>
                </c:pt>
                <c:pt idx="2016">
                  <c:v>0</c:v>
                </c:pt>
                <c:pt idx="2020">
                  <c:v>0</c:v>
                </c:pt>
                <c:pt idx="2024">
                  <c:v>0</c:v>
                </c:pt>
                <c:pt idx="2028">
                  <c:v>0</c:v>
                </c:pt>
                <c:pt idx="2032">
                  <c:v>0</c:v>
                </c:pt>
                <c:pt idx="2036">
                  <c:v>0</c:v>
                </c:pt>
                <c:pt idx="2040">
                  <c:v>0</c:v>
                </c:pt>
                <c:pt idx="2044">
                  <c:v>0</c:v>
                </c:pt>
              </c:numCache>
            </c:numRef>
          </c:val>
        </c:ser>
        <c:axId val="102362112"/>
        <c:axId val="102363904"/>
      </c:barChart>
      <c:catAx>
        <c:axId val="102362112"/>
        <c:scaling>
          <c:orientation val="minMax"/>
        </c:scaling>
        <c:axPos val="b"/>
        <c:tickLblPos val="nextTo"/>
        <c:crossAx val="102363904"/>
        <c:crosses val="autoZero"/>
        <c:auto val="1"/>
        <c:lblAlgn val="ctr"/>
        <c:lblOffset val="100"/>
      </c:catAx>
      <c:valAx>
        <c:axId val="102363904"/>
        <c:scaling>
          <c:orientation val="minMax"/>
          <c:max val="19"/>
          <c:min val="18"/>
        </c:scaling>
        <c:axPos val="l"/>
        <c:majorGridlines/>
        <c:numFmt formatCode="General" sourceLinked="1"/>
        <c:tickLblPos val="nextTo"/>
        <c:crossAx val="102362112"/>
        <c:crosses val="autoZero"/>
        <c:crossBetween val="between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complete_timestamps!$O$1</c:f>
              <c:strCache>
                <c:ptCount val="1"/>
                <c:pt idx="0">
                  <c:v>T2-T1</c:v>
                </c:pt>
              </c:strCache>
            </c:strRef>
          </c:tx>
          <c:val>
            <c:numRef>
              <c:f>complete_timestamps!$O$2:$O$1030</c:f>
              <c:numCache>
                <c:formatCode>0.000</c:formatCode>
                <c:ptCount val="1029"/>
                <c:pt idx="0">
                  <c:v>0</c:v>
                </c:pt>
                <c:pt idx="4">
                  <c:v>0</c:v>
                </c:pt>
                <c:pt idx="8">
                  <c:v>0</c:v>
                </c:pt>
                <c:pt idx="12">
                  <c:v>0</c:v>
                </c:pt>
                <c:pt idx="16">
                  <c:v>0</c:v>
                </c:pt>
                <c:pt idx="20">
                  <c:v>0</c:v>
                </c:pt>
                <c:pt idx="24">
                  <c:v>0</c:v>
                </c:pt>
                <c:pt idx="28">
                  <c:v>0</c:v>
                </c:pt>
                <c:pt idx="32">
                  <c:v>0</c:v>
                </c:pt>
                <c:pt idx="36">
                  <c:v>0</c:v>
                </c:pt>
                <c:pt idx="40">
                  <c:v>0</c:v>
                </c:pt>
                <c:pt idx="44">
                  <c:v>0</c:v>
                </c:pt>
                <c:pt idx="48">
                  <c:v>0</c:v>
                </c:pt>
                <c:pt idx="52">
                  <c:v>0</c:v>
                </c:pt>
                <c:pt idx="56">
                  <c:v>0</c:v>
                </c:pt>
                <c:pt idx="60">
                  <c:v>0</c:v>
                </c:pt>
                <c:pt idx="64">
                  <c:v>0</c:v>
                </c:pt>
                <c:pt idx="68">
                  <c:v>0</c:v>
                </c:pt>
                <c:pt idx="72">
                  <c:v>0</c:v>
                </c:pt>
                <c:pt idx="76">
                  <c:v>0</c:v>
                </c:pt>
                <c:pt idx="80">
                  <c:v>0</c:v>
                </c:pt>
                <c:pt idx="84">
                  <c:v>0</c:v>
                </c:pt>
                <c:pt idx="88">
                  <c:v>0</c:v>
                </c:pt>
                <c:pt idx="92">
                  <c:v>0</c:v>
                </c:pt>
                <c:pt idx="96">
                  <c:v>0</c:v>
                </c:pt>
                <c:pt idx="100">
                  <c:v>0</c:v>
                </c:pt>
                <c:pt idx="104">
                  <c:v>0</c:v>
                </c:pt>
                <c:pt idx="108">
                  <c:v>0</c:v>
                </c:pt>
                <c:pt idx="112">
                  <c:v>0</c:v>
                </c:pt>
                <c:pt idx="116">
                  <c:v>0</c:v>
                </c:pt>
                <c:pt idx="120">
                  <c:v>0</c:v>
                </c:pt>
                <c:pt idx="124">
                  <c:v>0</c:v>
                </c:pt>
                <c:pt idx="128">
                  <c:v>0</c:v>
                </c:pt>
                <c:pt idx="132">
                  <c:v>0</c:v>
                </c:pt>
                <c:pt idx="136">
                  <c:v>0</c:v>
                </c:pt>
                <c:pt idx="140">
                  <c:v>0</c:v>
                </c:pt>
                <c:pt idx="144">
                  <c:v>0</c:v>
                </c:pt>
                <c:pt idx="148">
                  <c:v>0</c:v>
                </c:pt>
                <c:pt idx="152">
                  <c:v>0</c:v>
                </c:pt>
                <c:pt idx="156">
                  <c:v>0</c:v>
                </c:pt>
                <c:pt idx="160">
                  <c:v>0</c:v>
                </c:pt>
                <c:pt idx="164">
                  <c:v>0</c:v>
                </c:pt>
                <c:pt idx="168">
                  <c:v>0</c:v>
                </c:pt>
                <c:pt idx="172">
                  <c:v>0</c:v>
                </c:pt>
                <c:pt idx="176">
                  <c:v>0</c:v>
                </c:pt>
                <c:pt idx="180">
                  <c:v>0</c:v>
                </c:pt>
                <c:pt idx="184">
                  <c:v>0</c:v>
                </c:pt>
                <c:pt idx="188">
                  <c:v>0</c:v>
                </c:pt>
                <c:pt idx="192">
                  <c:v>0</c:v>
                </c:pt>
                <c:pt idx="196">
                  <c:v>0</c:v>
                </c:pt>
                <c:pt idx="200">
                  <c:v>0</c:v>
                </c:pt>
                <c:pt idx="204">
                  <c:v>0</c:v>
                </c:pt>
                <c:pt idx="208">
                  <c:v>0</c:v>
                </c:pt>
                <c:pt idx="212">
                  <c:v>0</c:v>
                </c:pt>
                <c:pt idx="216">
                  <c:v>0</c:v>
                </c:pt>
                <c:pt idx="220">
                  <c:v>0</c:v>
                </c:pt>
                <c:pt idx="224">
                  <c:v>0</c:v>
                </c:pt>
                <c:pt idx="228">
                  <c:v>0</c:v>
                </c:pt>
                <c:pt idx="232">
                  <c:v>0</c:v>
                </c:pt>
                <c:pt idx="236">
                  <c:v>0</c:v>
                </c:pt>
                <c:pt idx="240">
                  <c:v>0</c:v>
                </c:pt>
                <c:pt idx="244">
                  <c:v>0</c:v>
                </c:pt>
                <c:pt idx="248">
                  <c:v>0</c:v>
                </c:pt>
                <c:pt idx="252">
                  <c:v>0</c:v>
                </c:pt>
                <c:pt idx="256">
                  <c:v>0</c:v>
                </c:pt>
                <c:pt idx="260">
                  <c:v>0</c:v>
                </c:pt>
                <c:pt idx="264">
                  <c:v>0</c:v>
                </c:pt>
                <c:pt idx="268">
                  <c:v>0</c:v>
                </c:pt>
                <c:pt idx="272">
                  <c:v>0</c:v>
                </c:pt>
                <c:pt idx="276">
                  <c:v>0</c:v>
                </c:pt>
                <c:pt idx="280">
                  <c:v>0</c:v>
                </c:pt>
                <c:pt idx="284">
                  <c:v>0</c:v>
                </c:pt>
                <c:pt idx="288">
                  <c:v>0</c:v>
                </c:pt>
                <c:pt idx="292">
                  <c:v>0</c:v>
                </c:pt>
                <c:pt idx="296">
                  <c:v>0</c:v>
                </c:pt>
                <c:pt idx="300">
                  <c:v>0</c:v>
                </c:pt>
                <c:pt idx="304">
                  <c:v>0</c:v>
                </c:pt>
                <c:pt idx="308">
                  <c:v>0</c:v>
                </c:pt>
                <c:pt idx="312">
                  <c:v>0</c:v>
                </c:pt>
                <c:pt idx="316">
                  <c:v>0</c:v>
                </c:pt>
                <c:pt idx="320">
                  <c:v>0</c:v>
                </c:pt>
                <c:pt idx="324">
                  <c:v>0</c:v>
                </c:pt>
                <c:pt idx="328">
                  <c:v>0</c:v>
                </c:pt>
                <c:pt idx="332">
                  <c:v>0</c:v>
                </c:pt>
                <c:pt idx="336">
                  <c:v>0</c:v>
                </c:pt>
                <c:pt idx="340">
                  <c:v>0</c:v>
                </c:pt>
                <c:pt idx="344">
                  <c:v>0</c:v>
                </c:pt>
                <c:pt idx="348">
                  <c:v>0</c:v>
                </c:pt>
                <c:pt idx="352">
                  <c:v>0</c:v>
                </c:pt>
                <c:pt idx="356">
                  <c:v>0</c:v>
                </c:pt>
                <c:pt idx="360">
                  <c:v>0</c:v>
                </c:pt>
                <c:pt idx="364">
                  <c:v>0</c:v>
                </c:pt>
                <c:pt idx="368">
                  <c:v>0</c:v>
                </c:pt>
                <c:pt idx="372">
                  <c:v>0</c:v>
                </c:pt>
                <c:pt idx="376">
                  <c:v>0</c:v>
                </c:pt>
                <c:pt idx="380">
                  <c:v>0</c:v>
                </c:pt>
                <c:pt idx="384">
                  <c:v>0</c:v>
                </c:pt>
                <c:pt idx="388">
                  <c:v>0</c:v>
                </c:pt>
                <c:pt idx="392">
                  <c:v>0</c:v>
                </c:pt>
                <c:pt idx="396">
                  <c:v>0</c:v>
                </c:pt>
                <c:pt idx="400">
                  <c:v>0</c:v>
                </c:pt>
                <c:pt idx="404">
                  <c:v>0</c:v>
                </c:pt>
                <c:pt idx="408">
                  <c:v>0</c:v>
                </c:pt>
                <c:pt idx="412">
                  <c:v>0</c:v>
                </c:pt>
                <c:pt idx="416">
                  <c:v>0</c:v>
                </c:pt>
                <c:pt idx="420">
                  <c:v>0</c:v>
                </c:pt>
                <c:pt idx="424">
                  <c:v>0</c:v>
                </c:pt>
                <c:pt idx="428">
                  <c:v>0</c:v>
                </c:pt>
                <c:pt idx="432">
                  <c:v>0</c:v>
                </c:pt>
                <c:pt idx="436">
                  <c:v>0</c:v>
                </c:pt>
                <c:pt idx="440">
                  <c:v>0</c:v>
                </c:pt>
                <c:pt idx="444">
                  <c:v>0</c:v>
                </c:pt>
                <c:pt idx="448">
                  <c:v>0</c:v>
                </c:pt>
                <c:pt idx="452">
                  <c:v>0</c:v>
                </c:pt>
                <c:pt idx="456">
                  <c:v>0</c:v>
                </c:pt>
                <c:pt idx="460">
                  <c:v>0</c:v>
                </c:pt>
                <c:pt idx="464">
                  <c:v>0</c:v>
                </c:pt>
                <c:pt idx="468">
                  <c:v>0</c:v>
                </c:pt>
                <c:pt idx="472">
                  <c:v>0</c:v>
                </c:pt>
                <c:pt idx="476">
                  <c:v>0</c:v>
                </c:pt>
                <c:pt idx="480">
                  <c:v>0</c:v>
                </c:pt>
                <c:pt idx="484">
                  <c:v>0</c:v>
                </c:pt>
                <c:pt idx="488">
                  <c:v>0</c:v>
                </c:pt>
                <c:pt idx="492">
                  <c:v>0</c:v>
                </c:pt>
                <c:pt idx="496">
                  <c:v>0</c:v>
                </c:pt>
                <c:pt idx="500">
                  <c:v>0</c:v>
                </c:pt>
                <c:pt idx="504">
                  <c:v>0</c:v>
                </c:pt>
                <c:pt idx="508">
                  <c:v>0</c:v>
                </c:pt>
                <c:pt idx="512">
                  <c:v>0</c:v>
                </c:pt>
                <c:pt idx="516">
                  <c:v>0</c:v>
                </c:pt>
                <c:pt idx="520">
                  <c:v>0</c:v>
                </c:pt>
                <c:pt idx="524">
                  <c:v>0</c:v>
                </c:pt>
                <c:pt idx="528">
                  <c:v>0</c:v>
                </c:pt>
                <c:pt idx="532">
                  <c:v>0</c:v>
                </c:pt>
                <c:pt idx="536">
                  <c:v>0</c:v>
                </c:pt>
                <c:pt idx="540">
                  <c:v>0</c:v>
                </c:pt>
                <c:pt idx="544">
                  <c:v>0</c:v>
                </c:pt>
                <c:pt idx="548">
                  <c:v>0</c:v>
                </c:pt>
                <c:pt idx="552">
                  <c:v>0</c:v>
                </c:pt>
                <c:pt idx="556">
                  <c:v>0</c:v>
                </c:pt>
                <c:pt idx="560">
                  <c:v>0</c:v>
                </c:pt>
                <c:pt idx="564">
                  <c:v>0</c:v>
                </c:pt>
                <c:pt idx="568">
                  <c:v>0</c:v>
                </c:pt>
                <c:pt idx="572">
                  <c:v>0</c:v>
                </c:pt>
                <c:pt idx="576">
                  <c:v>0</c:v>
                </c:pt>
                <c:pt idx="580">
                  <c:v>0</c:v>
                </c:pt>
                <c:pt idx="584">
                  <c:v>0</c:v>
                </c:pt>
                <c:pt idx="588">
                  <c:v>0</c:v>
                </c:pt>
                <c:pt idx="592">
                  <c:v>0</c:v>
                </c:pt>
                <c:pt idx="596">
                  <c:v>0</c:v>
                </c:pt>
                <c:pt idx="600">
                  <c:v>0</c:v>
                </c:pt>
                <c:pt idx="604">
                  <c:v>0</c:v>
                </c:pt>
                <c:pt idx="608">
                  <c:v>0</c:v>
                </c:pt>
                <c:pt idx="612">
                  <c:v>0</c:v>
                </c:pt>
                <c:pt idx="616">
                  <c:v>0</c:v>
                </c:pt>
                <c:pt idx="620">
                  <c:v>0</c:v>
                </c:pt>
                <c:pt idx="624">
                  <c:v>0</c:v>
                </c:pt>
                <c:pt idx="628">
                  <c:v>0</c:v>
                </c:pt>
                <c:pt idx="632">
                  <c:v>0</c:v>
                </c:pt>
                <c:pt idx="636">
                  <c:v>0</c:v>
                </c:pt>
                <c:pt idx="640">
                  <c:v>0</c:v>
                </c:pt>
                <c:pt idx="644">
                  <c:v>0</c:v>
                </c:pt>
                <c:pt idx="648">
                  <c:v>0</c:v>
                </c:pt>
                <c:pt idx="652">
                  <c:v>0</c:v>
                </c:pt>
                <c:pt idx="656">
                  <c:v>0</c:v>
                </c:pt>
                <c:pt idx="660">
                  <c:v>0</c:v>
                </c:pt>
                <c:pt idx="664">
                  <c:v>0</c:v>
                </c:pt>
                <c:pt idx="668">
                  <c:v>0</c:v>
                </c:pt>
                <c:pt idx="672">
                  <c:v>0</c:v>
                </c:pt>
                <c:pt idx="676">
                  <c:v>0</c:v>
                </c:pt>
                <c:pt idx="680">
                  <c:v>0</c:v>
                </c:pt>
                <c:pt idx="684">
                  <c:v>0</c:v>
                </c:pt>
                <c:pt idx="688">
                  <c:v>0</c:v>
                </c:pt>
                <c:pt idx="692">
                  <c:v>0</c:v>
                </c:pt>
                <c:pt idx="696">
                  <c:v>0</c:v>
                </c:pt>
                <c:pt idx="700">
                  <c:v>0</c:v>
                </c:pt>
                <c:pt idx="704">
                  <c:v>0</c:v>
                </c:pt>
                <c:pt idx="708">
                  <c:v>0</c:v>
                </c:pt>
                <c:pt idx="712">
                  <c:v>0</c:v>
                </c:pt>
                <c:pt idx="716">
                  <c:v>0</c:v>
                </c:pt>
                <c:pt idx="720">
                  <c:v>0</c:v>
                </c:pt>
                <c:pt idx="724">
                  <c:v>0</c:v>
                </c:pt>
                <c:pt idx="728">
                  <c:v>0</c:v>
                </c:pt>
                <c:pt idx="732">
                  <c:v>0</c:v>
                </c:pt>
                <c:pt idx="736">
                  <c:v>0</c:v>
                </c:pt>
                <c:pt idx="740">
                  <c:v>0</c:v>
                </c:pt>
                <c:pt idx="744">
                  <c:v>0</c:v>
                </c:pt>
                <c:pt idx="748">
                  <c:v>0</c:v>
                </c:pt>
                <c:pt idx="752">
                  <c:v>0</c:v>
                </c:pt>
                <c:pt idx="756">
                  <c:v>0</c:v>
                </c:pt>
                <c:pt idx="760">
                  <c:v>0</c:v>
                </c:pt>
                <c:pt idx="764">
                  <c:v>0</c:v>
                </c:pt>
                <c:pt idx="768">
                  <c:v>0</c:v>
                </c:pt>
                <c:pt idx="772">
                  <c:v>0</c:v>
                </c:pt>
                <c:pt idx="776">
                  <c:v>0</c:v>
                </c:pt>
                <c:pt idx="780">
                  <c:v>0</c:v>
                </c:pt>
                <c:pt idx="784">
                  <c:v>0</c:v>
                </c:pt>
                <c:pt idx="788">
                  <c:v>0</c:v>
                </c:pt>
                <c:pt idx="792">
                  <c:v>0</c:v>
                </c:pt>
                <c:pt idx="796">
                  <c:v>0</c:v>
                </c:pt>
                <c:pt idx="800">
                  <c:v>0</c:v>
                </c:pt>
                <c:pt idx="804">
                  <c:v>0</c:v>
                </c:pt>
                <c:pt idx="808">
                  <c:v>0</c:v>
                </c:pt>
                <c:pt idx="812">
                  <c:v>0</c:v>
                </c:pt>
                <c:pt idx="816">
                  <c:v>0</c:v>
                </c:pt>
                <c:pt idx="820">
                  <c:v>0</c:v>
                </c:pt>
                <c:pt idx="824">
                  <c:v>0</c:v>
                </c:pt>
                <c:pt idx="828">
                  <c:v>0</c:v>
                </c:pt>
                <c:pt idx="832">
                  <c:v>0</c:v>
                </c:pt>
                <c:pt idx="836">
                  <c:v>0</c:v>
                </c:pt>
                <c:pt idx="840">
                  <c:v>0</c:v>
                </c:pt>
                <c:pt idx="844">
                  <c:v>0</c:v>
                </c:pt>
                <c:pt idx="848">
                  <c:v>0</c:v>
                </c:pt>
                <c:pt idx="852">
                  <c:v>0</c:v>
                </c:pt>
                <c:pt idx="856">
                  <c:v>0</c:v>
                </c:pt>
                <c:pt idx="860">
                  <c:v>0</c:v>
                </c:pt>
                <c:pt idx="864">
                  <c:v>0</c:v>
                </c:pt>
                <c:pt idx="868">
                  <c:v>0</c:v>
                </c:pt>
                <c:pt idx="872">
                  <c:v>0</c:v>
                </c:pt>
                <c:pt idx="876">
                  <c:v>0</c:v>
                </c:pt>
                <c:pt idx="880">
                  <c:v>0</c:v>
                </c:pt>
                <c:pt idx="884">
                  <c:v>0</c:v>
                </c:pt>
                <c:pt idx="888">
                  <c:v>0</c:v>
                </c:pt>
                <c:pt idx="892">
                  <c:v>0</c:v>
                </c:pt>
                <c:pt idx="896">
                  <c:v>0</c:v>
                </c:pt>
                <c:pt idx="900">
                  <c:v>0</c:v>
                </c:pt>
                <c:pt idx="904">
                  <c:v>0</c:v>
                </c:pt>
                <c:pt idx="908">
                  <c:v>0</c:v>
                </c:pt>
                <c:pt idx="912">
                  <c:v>0</c:v>
                </c:pt>
                <c:pt idx="916">
                  <c:v>0</c:v>
                </c:pt>
                <c:pt idx="920">
                  <c:v>0</c:v>
                </c:pt>
                <c:pt idx="924">
                  <c:v>0</c:v>
                </c:pt>
                <c:pt idx="928">
                  <c:v>0</c:v>
                </c:pt>
                <c:pt idx="932">
                  <c:v>0</c:v>
                </c:pt>
                <c:pt idx="936">
                  <c:v>0</c:v>
                </c:pt>
                <c:pt idx="940">
                  <c:v>0</c:v>
                </c:pt>
                <c:pt idx="944">
                  <c:v>0</c:v>
                </c:pt>
                <c:pt idx="948">
                  <c:v>0</c:v>
                </c:pt>
                <c:pt idx="952">
                  <c:v>0</c:v>
                </c:pt>
                <c:pt idx="956">
                  <c:v>0</c:v>
                </c:pt>
                <c:pt idx="960">
                  <c:v>0</c:v>
                </c:pt>
                <c:pt idx="964">
                  <c:v>0</c:v>
                </c:pt>
                <c:pt idx="968">
                  <c:v>0</c:v>
                </c:pt>
                <c:pt idx="972">
                  <c:v>0</c:v>
                </c:pt>
                <c:pt idx="976">
                  <c:v>0</c:v>
                </c:pt>
                <c:pt idx="980">
                  <c:v>0</c:v>
                </c:pt>
                <c:pt idx="984">
                  <c:v>0</c:v>
                </c:pt>
                <c:pt idx="988">
                  <c:v>0</c:v>
                </c:pt>
                <c:pt idx="992">
                  <c:v>0</c:v>
                </c:pt>
                <c:pt idx="996">
                  <c:v>0</c:v>
                </c:pt>
                <c:pt idx="1000">
                  <c:v>0</c:v>
                </c:pt>
                <c:pt idx="1004">
                  <c:v>0</c:v>
                </c:pt>
                <c:pt idx="1008">
                  <c:v>0</c:v>
                </c:pt>
                <c:pt idx="1012">
                  <c:v>0</c:v>
                </c:pt>
                <c:pt idx="1016">
                  <c:v>0</c:v>
                </c:pt>
                <c:pt idx="1020">
                  <c:v>0</c:v>
                </c:pt>
              </c:numCache>
            </c:numRef>
          </c:val>
        </c:ser>
        <c:axId val="94873472"/>
        <c:axId val="94875008"/>
      </c:barChart>
      <c:catAx>
        <c:axId val="94873472"/>
        <c:scaling>
          <c:orientation val="minMax"/>
        </c:scaling>
        <c:axPos val="b"/>
        <c:tickLblPos val="nextTo"/>
        <c:crossAx val="94875008"/>
        <c:crosses val="autoZero"/>
        <c:auto val="1"/>
        <c:lblAlgn val="ctr"/>
        <c:lblOffset val="100"/>
      </c:catAx>
      <c:valAx>
        <c:axId val="94875008"/>
        <c:scaling>
          <c:orientation val="minMax"/>
        </c:scaling>
        <c:axPos val="l"/>
        <c:majorGridlines/>
        <c:numFmt formatCode="0.000" sourceLinked="1"/>
        <c:tickLblPos val="nextTo"/>
        <c:crossAx val="94873472"/>
        <c:crosses val="autoZero"/>
        <c:crossBetween val="between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complete_timestamps!$P$1</c:f>
              <c:strCache>
                <c:ptCount val="1"/>
                <c:pt idx="0">
                  <c:v>T2 width</c:v>
                </c:pt>
              </c:strCache>
            </c:strRef>
          </c:tx>
          <c:val>
            <c:numRef>
              <c:f>complete_timestamps!$P$2:$P$1030</c:f>
              <c:numCache>
                <c:formatCode>0.000</c:formatCode>
                <c:ptCount val="1029"/>
                <c:pt idx="0">
                  <c:v>1020.5967407226562</c:v>
                </c:pt>
                <c:pt idx="4">
                  <c:v>0</c:v>
                </c:pt>
                <c:pt idx="8">
                  <c:v>0</c:v>
                </c:pt>
                <c:pt idx="12">
                  <c:v>0</c:v>
                </c:pt>
                <c:pt idx="16">
                  <c:v>0</c:v>
                </c:pt>
                <c:pt idx="20">
                  <c:v>0</c:v>
                </c:pt>
                <c:pt idx="24">
                  <c:v>0</c:v>
                </c:pt>
                <c:pt idx="28">
                  <c:v>0</c:v>
                </c:pt>
                <c:pt idx="32">
                  <c:v>1021.1639404296875</c:v>
                </c:pt>
                <c:pt idx="36">
                  <c:v>0</c:v>
                </c:pt>
                <c:pt idx="40">
                  <c:v>0</c:v>
                </c:pt>
                <c:pt idx="44">
                  <c:v>0</c:v>
                </c:pt>
                <c:pt idx="48">
                  <c:v>0</c:v>
                </c:pt>
                <c:pt idx="52">
                  <c:v>0</c:v>
                </c:pt>
                <c:pt idx="56">
                  <c:v>0</c:v>
                </c:pt>
                <c:pt idx="60">
                  <c:v>0</c:v>
                </c:pt>
                <c:pt idx="64">
                  <c:v>1021.2449645996094</c:v>
                </c:pt>
                <c:pt idx="68">
                  <c:v>0</c:v>
                </c:pt>
                <c:pt idx="72">
                  <c:v>0</c:v>
                </c:pt>
                <c:pt idx="76">
                  <c:v>0</c:v>
                </c:pt>
                <c:pt idx="80">
                  <c:v>0</c:v>
                </c:pt>
                <c:pt idx="84">
                  <c:v>0</c:v>
                </c:pt>
                <c:pt idx="88">
                  <c:v>0</c:v>
                </c:pt>
                <c:pt idx="92">
                  <c:v>0</c:v>
                </c:pt>
                <c:pt idx="96">
                  <c:v>1021.2449645996094</c:v>
                </c:pt>
                <c:pt idx="100">
                  <c:v>0</c:v>
                </c:pt>
                <c:pt idx="104">
                  <c:v>0</c:v>
                </c:pt>
                <c:pt idx="108">
                  <c:v>0</c:v>
                </c:pt>
                <c:pt idx="112">
                  <c:v>0</c:v>
                </c:pt>
                <c:pt idx="116">
                  <c:v>0</c:v>
                </c:pt>
                <c:pt idx="120">
                  <c:v>0</c:v>
                </c:pt>
                <c:pt idx="124">
                  <c:v>0</c:v>
                </c:pt>
                <c:pt idx="128">
                  <c:v>1021.2449645996094</c:v>
                </c:pt>
                <c:pt idx="132">
                  <c:v>0</c:v>
                </c:pt>
                <c:pt idx="136">
                  <c:v>0</c:v>
                </c:pt>
                <c:pt idx="140">
                  <c:v>0</c:v>
                </c:pt>
                <c:pt idx="144">
                  <c:v>0</c:v>
                </c:pt>
                <c:pt idx="148">
                  <c:v>0</c:v>
                </c:pt>
                <c:pt idx="152">
                  <c:v>0</c:v>
                </c:pt>
                <c:pt idx="156">
                  <c:v>0</c:v>
                </c:pt>
                <c:pt idx="160">
                  <c:v>1020.5157165527344</c:v>
                </c:pt>
                <c:pt idx="164">
                  <c:v>0</c:v>
                </c:pt>
                <c:pt idx="168">
                  <c:v>0</c:v>
                </c:pt>
                <c:pt idx="172">
                  <c:v>0</c:v>
                </c:pt>
                <c:pt idx="176">
                  <c:v>0</c:v>
                </c:pt>
                <c:pt idx="180">
                  <c:v>0</c:v>
                </c:pt>
                <c:pt idx="184">
                  <c:v>0</c:v>
                </c:pt>
                <c:pt idx="188">
                  <c:v>0</c:v>
                </c:pt>
                <c:pt idx="192">
                  <c:v>1020.4346923828125</c:v>
                </c:pt>
                <c:pt idx="196">
                  <c:v>0</c:v>
                </c:pt>
                <c:pt idx="200">
                  <c:v>0</c:v>
                </c:pt>
                <c:pt idx="204">
                  <c:v>0</c:v>
                </c:pt>
                <c:pt idx="208">
                  <c:v>0</c:v>
                </c:pt>
                <c:pt idx="212">
                  <c:v>0</c:v>
                </c:pt>
                <c:pt idx="216">
                  <c:v>0</c:v>
                </c:pt>
                <c:pt idx="220">
                  <c:v>0</c:v>
                </c:pt>
                <c:pt idx="224">
                  <c:v>1020.2726135253906</c:v>
                </c:pt>
                <c:pt idx="228">
                  <c:v>0</c:v>
                </c:pt>
                <c:pt idx="232">
                  <c:v>0</c:v>
                </c:pt>
                <c:pt idx="236">
                  <c:v>0</c:v>
                </c:pt>
                <c:pt idx="240">
                  <c:v>0</c:v>
                </c:pt>
                <c:pt idx="244">
                  <c:v>0</c:v>
                </c:pt>
                <c:pt idx="248">
                  <c:v>0</c:v>
                </c:pt>
                <c:pt idx="252">
                  <c:v>0</c:v>
                </c:pt>
                <c:pt idx="256">
                  <c:v>1021.3260192871094</c:v>
                </c:pt>
                <c:pt idx="260">
                  <c:v>0</c:v>
                </c:pt>
                <c:pt idx="264">
                  <c:v>0</c:v>
                </c:pt>
                <c:pt idx="268">
                  <c:v>0</c:v>
                </c:pt>
                <c:pt idx="272">
                  <c:v>0</c:v>
                </c:pt>
                <c:pt idx="276">
                  <c:v>0</c:v>
                </c:pt>
                <c:pt idx="280">
                  <c:v>0</c:v>
                </c:pt>
                <c:pt idx="284">
                  <c:v>0</c:v>
                </c:pt>
                <c:pt idx="288">
                  <c:v>1021.1639709472656</c:v>
                </c:pt>
                <c:pt idx="292">
                  <c:v>0</c:v>
                </c:pt>
                <c:pt idx="296">
                  <c:v>0</c:v>
                </c:pt>
                <c:pt idx="300">
                  <c:v>0</c:v>
                </c:pt>
                <c:pt idx="304">
                  <c:v>0</c:v>
                </c:pt>
                <c:pt idx="308">
                  <c:v>0</c:v>
                </c:pt>
                <c:pt idx="312">
                  <c:v>0</c:v>
                </c:pt>
                <c:pt idx="316">
                  <c:v>0</c:v>
                </c:pt>
                <c:pt idx="320">
                  <c:v>1020.4346923828125</c:v>
                </c:pt>
                <c:pt idx="324">
                  <c:v>0</c:v>
                </c:pt>
                <c:pt idx="328">
                  <c:v>0</c:v>
                </c:pt>
                <c:pt idx="332">
                  <c:v>0</c:v>
                </c:pt>
                <c:pt idx="336">
                  <c:v>0</c:v>
                </c:pt>
                <c:pt idx="340">
                  <c:v>0</c:v>
                </c:pt>
                <c:pt idx="344">
                  <c:v>0</c:v>
                </c:pt>
                <c:pt idx="348">
                  <c:v>0</c:v>
                </c:pt>
                <c:pt idx="352">
                  <c:v>1020.2726440429687</c:v>
                </c:pt>
                <c:pt idx="356">
                  <c:v>0</c:v>
                </c:pt>
                <c:pt idx="360">
                  <c:v>0</c:v>
                </c:pt>
                <c:pt idx="364">
                  <c:v>0</c:v>
                </c:pt>
                <c:pt idx="368">
                  <c:v>0</c:v>
                </c:pt>
                <c:pt idx="372">
                  <c:v>0</c:v>
                </c:pt>
                <c:pt idx="376">
                  <c:v>0</c:v>
                </c:pt>
                <c:pt idx="380">
                  <c:v>0</c:v>
                </c:pt>
                <c:pt idx="384">
                  <c:v>1021.3260192871094</c:v>
                </c:pt>
                <c:pt idx="388">
                  <c:v>0</c:v>
                </c:pt>
                <c:pt idx="392">
                  <c:v>0</c:v>
                </c:pt>
                <c:pt idx="396">
                  <c:v>0</c:v>
                </c:pt>
                <c:pt idx="400">
                  <c:v>0</c:v>
                </c:pt>
                <c:pt idx="404">
                  <c:v>0</c:v>
                </c:pt>
                <c:pt idx="408">
                  <c:v>0</c:v>
                </c:pt>
                <c:pt idx="412">
                  <c:v>0</c:v>
                </c:pt>
                <c:pt idx="416">
                  <c:v>1020.9208374023437</c:v>
                </c:pt>
                <c:pt idx="420">
                  <c:v>0</c:v>
                </c:pt>
                <c:pt idx="424">
                  <c:v>0</c:v>
                </c:pt>
                <c:pt idx="428">
                  <c:v>0</c:v>
                </c:pt>
                <c:pt idx="432">
                  <c:v>0</c:v>
                </c:pt>
                <c:pt idx="436">
                  <c:v>0</c:v>
                </c:pt>
                <c:pt idx="440">
                  <c:v>0</c:v>
                </c:pt>
                <c:pt idx="444">
                  <c:v>0</c:v>
                </c:pt>
                <c:pt idx="448">
                  <c:v>1021.4070434570312</c:v>
                </c:pt>
                <c:pt idx="452">
                  <c:v>0</c:v>
                </c:pt>
                <c:pt idx="456">
                  <c:v>0</c:v>
                </c:pt>
                <c:pt idx="460">
                  <c:v>0</c:v>
                </c:pt>
                <c:pt idx="464">
                  <c:v>0</c:v>
                </c:pt>
                <c:pt idx="468">
                  <c:v>0</c:v>
                </c:pt>
                <c:pt idx="472">
                  <c:v>0</c:v>
                </c:pt>
                <c:pt idx="476">
                  <c:v>0</c:v>
                </c:pt>
                <c:pt idx="480">
                  <c:v>1020.5157165527344</c:v>
                </c:pt>
                <c:pt idx="484">
                  <c:v>0</c:v>
                </c:pt>
                <c:pt idx="488">
                  <c:v>0</c:v>
                </c:pt>
                <c:pt idx="492">
                  <c:v>0</c:v>
                </c:pt>
                <c:pt idx="496">
                  <c:v>0</c:v>
                </c:pt>
                <c:pt idx="500">
                  <c:v>0</c:v>
                </c:pt>
                <c:pt idx="504">
                  <c:v>0</c:v>
                </c:pt>
                <c:pt idx="508">
                  <c:v>0</c:v>
                </c:pt>
                <c:pt idx="512">
                  <c:v>1021.2449951171875</c:v>
                </c:pt>
                <c:pt idx="516">
                  <c:v>0</c:v>
                </c:pt>
                <c:pt idx="520">
                  <c:v>0</c:v>
                </c:pt>
                <c:pt idx="524">
                  <c:v>0</c:v>
                </c:pt>
                <c:pt idx="528">
                  <c:v>0</c:v>
                </c:pt>
                <c:pt idx="532">
                  <c:v>0</c:v>
                </c:pt>
                <c:pt idx="536">
                  <c:v>0</c:v>
                </c:pt>
                <c:pt idx="540">
                  <c:v>0</c:v>
                </c:pt>
                <c:pt idx="544">
                  <c:v>1020.4346618652344</c:v>
                </c:pt>
                <c:pt idx="548">
                  <c:v>0</c:v>
                </c:pt>
                <c:pt idx="552">
                  <c:v>0</c:v>
                </c:pt>
                <c:pt idx="556">
                  <c:v>0</c:v>
                </c:pt>
                <c:pt idx="560">
                  <c:v>0</c:v>
                </c:pt>
                <c:pt idx="564">
                  <c:v>0</c:v>
                </c:pt>
                <c:pt idx="568">
                  <c:v>0</c:v>
                </c:pt>
                <c:pt idx="572">
                  <c:v>0</c:v>
                </c:pt>
                <c:pt idx="576">
                  <c:v>1021.1639404296875</c:v>
                </c:pt>
                <c:pt idx="580">
                  <c:v>0</c:v>
                </c:pt>
                <c:pt idx="584">
                  <c:v>0</c:v>
                </c:pt>
                <c:pt idx="588">
                  <c:v>0</c:v>
                </c:pt>
                <c:pt idx="592">
                  <c:v>0</c:v>
                </c:pt>
                <c:pt idx="596">
                  <c:v>0</c:v>
                </c:pt>
                <c:pt idx="600">
                  <c:v>0</c:v>
                </c:pt>
                <c:pt idx="604">
                  <c:v>0</c:v>
                </c:pt>
                <c:pt idx="608">
                  <c:v>1020.2726135253906</c:v>
                </c:pt>
                <c:pt idx="612">
                  <c:v>0</c:v>
                </c:pt>
                <c:pt idx="616">
                  <c:v>0</c:v>
                </c:pt>
                <c:pt idx="620">
                  <c:v>0</c:v>
                </c:pt>
                <c:pt idx="624">
                  <c:v>0</c:v>
                </c:pt>
                <c:pt idx="628">
                  <c:v>0</c:v>
                </c:pt>
                <c:pt idx="632">
                  <c:v>0</c:v>
                </c:pt>
                <c:pt idx="636">
                  <c:v>0</c:v>
                </c:pt>
                <c:pt idx="640">
                  <c:v>1020.6777648925781</c:v>
                </c:pt>
                <c:pt idx="644">
                  <c:v>0</c:v>
                </c:pt>
                <c:pt idx="648">
                  <c:v>0</c:v>
                </c:pt>
                <c:pt idx="652">
                  <c:v>0</c:v>
                </c:pt>
                <c:pt idx="656">
                  <c:v>0</c:v>
                </c:pt>
                <c:pt idx="660">
                  <c:v>0</c:v>
                </c:pt>
                <c:pt idx="664">
                  <c:v>0</c:v>
                </c:pt>
                <c:pt idx="668">
                  <c:v>0</c:v>
                </c:pt>
                <c:pt idx="672">
                  <c:v>1020.3536682128906</c:v>
                </c:pt>
                <c:pt idx="676">
                  <c:v>0</c:v>
                </c:pt>
                <c:pt idx="680">
                  <c:v>0</c:v>
                </c:pt>
                <c:pt idx="684">
                  <c:v>0</c:v>
                </c:pt>
                <c:pt idx="688">
                  <c:v>0</c:v>
                </c:pt>
                <c:pt idx="692">
                  <c:v>0</c:v>
                </c:pt>
                <c:pt idx="696">
                  <c:v>0</c:v>
                </c:pt>
                <c:pt idx="700">
                  <c:v>0</c:v>
                </c:pt>
                <c:pt idx="704">
                  <c:v>1020.83984375</c:v>
                </c:pt>
                <c:pt idx="708">
                  <c:v>0</c:v>
                </c:pt>
                <c:pt idx="712">
                  <c:v>0</c:v>
                </c:pt>
                <c:pt idx="716">
                  <c:v>0</c:v>
                </c:pt>
                <c:pt idx="720">
                  <c:v>0</c:v>
                </c:pt>
                <c:pt idx="724">
                  <c:v>0</c:v>
                </c:pt>
                <c:pt idx="728">
                  <c:v>0</c:v>
                </c:pt>
                <c:pt idx="732">
                  <c:v>0</c:v>
                </c:pt>
                <c:pt idx="736">
                  <c:v>1020.7588195800781</c:v>
                </c:pt>
                <c:pt idx="740">
                  <c:v>0</c:v>
                </c:pt>
                <c:pt idx="744">
                  <c:v>0</c:v>
                </c:pt>
                <c:pt idx="748">
                  <c:v>0</c:v>
                </c:pt>
                <c:pt idx="752">
                  <c:v>0</c:v>
                </c:pt>
                <c:pt idx="756">
                  <c:v>0</c:v>
                </c:pt>
                <c:pt idx="760">
                  <c:v>0</c:v>
                </c:pt>
                <c:pt idx="764">
                  <c:v>0</c:v>
                </c:pt>
                <c:pt idx="768">
                  <c:v>1021.3259887695312</c:v>
                </c:pt>
                <c:pt idx="772">
                  <c:v>0</c:v>
                </c:pt>
                <c:pt idx="776">
                  <c:v>0</c:v>
                </c:pt>
                <c:pt idx="780">
                  <c:v>0</c:v>
                </c:pt>
                <c:pt idx="784">
                  <c:v>0</c:v>
                </c:pt>
                <c:pt idx="788">
                  <c:v>0</c:v>
                </c:pt>
                <c:pt idx="792">
                  <c:v>0</c:v>
                </c:pt>
                <c:pt idx="796">
                  <c:v>0</c:v>
                </c:pt>
                <c:pt idx="800">
                  <c:v>1021.0829162597656</c:v>
                </c:pt>
                <c:pt idx="804">
                  <c:v>0</c:v>
                </c:pt>
                <c:pt idx="808">
                  <c:v>0</c:v>
                </c:pt>
                <c:pt idx="812">
                  <c:v>0</c:v>
                </c:pt>
                <c:pt idx="816">
                  <c:v>0</c:v>
                </c:pt>
                <c:pt idx="820">
                  <c:v>0</c:v>
                </c:pt>
                <c:pt idx="824">
                  <c:v>0</c:v>
                </c:pt>
                <c:pt idx="828">
                  <c:v>0</c:v>
                </c:pt>
                <c:pt idx="832">
                  <c:v>1020.4346923828125</c:v>
                </c:pt>
                <c:pt idx="836">
                  <c:v>0</c:v>
                </c:pt>
                <c:pt idx="840">
                  <c:v>0</c:v>
                </c:pt>
                <c:pt idx="844">
                  <c:v>0</c:v>
                </c:pt>
                <c:pt idx="848">
                  <c:v>0</c:v>
                </c:pt>
                <c:pt idx="852">
                  <c:v>0</c:v>
                </c:pt>
                <c:pt idx="856">
                  <c:v>0</c:v>
                </c:pt>
                <c:pt idx="860">
                  <c:v>0</c:v>
                </c:pt>
                <c:pt idx="864">
                  <c:v>1020.5157165527344</c:v>
                </c:pt>
                <c:pt idx="868">
                  <c:v>0</c:v>
                </c:pt>
                <c:pt idx="872">
                  <c:v>0</c:v>
                </c:pt>
                <c:pt idx="876">
                  <c:v>0</c:v>
                </c:pt>
                <c:pt idx="880">
                  <c:v>0</c:v>
                </c:pt>
                <c:pt idx="884">
                  <c:v>0</c:v>
                </c:pt>
                <c:pt idx="888">
                  <c:v>0</c:v>
                </c:pt>
                <c:pt idx="892">
                  <c:v>0</c:v>
                </c:pt>
                <c:pt idx="896">
                  <c:v>1020.5157165527344</c:v>
                </c:pt>
                <c:pt idx="900">
                  <c:v>0</c:v>
                </c:pt>
                <c:pt idx="904">
                  <c:v>0</c:v>
                </c:pt>
                <c:pt idx="908">
                  <c:v>0</c:v>
                </c:pt>
                <c:pt idx="912">
                  <c:v>0</c:v>
                </c:pt>
                <c:pt idx="916">
                  <c:v>0</c:v>
                </c:pt>
                <c:pt idx="920">
                  <c:v>0</c:v>
                </c:pt>
                <c:pt idx="924">
                  <c:v>0</c:v>
                </c:pt>
                <c:pt idx="928">
                  <c:v>1020.2726135253906</c:v>
                </c:pt>
                <c:pt idx="932">
                  <c:v>0</c:v>
                </c:pt>
                <c:pt idx="936">
                  <c:v>0</c:v>
                </c:pt>
                <c:pt idx="940">
                  <c:v>0</c:v>
                </c:pt>
                <c:pt idx="944">
                  <c:v>0</c:v>
                </c:pt>
                <c:pt idx="948">
                  <c:v>0</c:v>
                </c:pt>
                <c:pt idx="952">
                  <c:v>0</c:v>
                </c:pt>
                <c:pt idx="956">
                  <c:v>0</c:v>
                </c:pt>
                <c:pt idx="960">
                  <c:v>1021.2449951171875</c:v>
                </c:pt>
                <c:pt idx="964">
                  <c:v>0</c:v>
                </c:pt>
                <c:pt idx="968">
                  <c:v>0</c:v>
                </c:pt>
                <c:pt idx="972">
                  <c:v>0</c:v>
                </c:pt>
                <c:pt idx="976">
                  <c:v>0</c:v>
                </c:pt>
                <c:pt idx="980">
                  <c:v>0</c:v>
                </c:pt>
                <c:pt idx="984">
                  <c:v>0</c:v>
                </c:pt>
                <c:pt idx="988">
                  <c:v>0</c:v>
                </c:pt>
                <c:pt idx="992">
                  <c:v>1021.0018920898437</c:v>
                </c:pt>
                <c:pt idx="996">
                  <c:v>0</c:v>
                </c:pt>
                <c:pt idx="1000">
                  <c:v>0</c:v>
                </c:pt>
                <c:pt idx="1004">
                  <c:v>0</c:v>
                </c:pt>
                <c:pt idx="1008">
                  <c:v>0</c:v>
                </c:pt>
                <c:pt idx="1012">
                  <c:v>0</c:v>
                </c:pt>
                <c:pt idx="1016">
                  <c:v>0</c:v>
                </c:pt>
                <c:pt idx="1020">
                  <c:v>0</c:v>
                </c:pt>
              </c:numCache>
            </c:numRef>
          </c:val>
        </c:ser>
        <c:axId val="99891840"/>
        <c:axId val="99897728"/>
      </c:barChart>
      <c:catAx>
        <c:axId val="99891840"/>
        <c:scaling>
          <c:orientation val="minMax"/>
        </c:scaling>
        <c:axPos val="b"/>
        <c:tickLblPos val="nextTo"/>
        <c:crossAx val="99897728"/>
        <c:crosses val="autoZero"/>
        <c:auto val="1"/>
        <c:lblAlgn val="ctr"/>
        <c:lblOffset val="100"/>
      </c:catAx>
      <c:valAx>
        <c:axId val="99897728"/>
        <c:scaling>
          <c:orientation val="minMax"/>
          <c:max val="1022"/>
          <c:min val="1020"/>
        </c:scaling>
        <c:axPos val="l"/>
        <c:majorGridlines/>
        <c:numFmt formatCode="0.000" sourceLinked="1"/>
        <c:tickLblPos val="nextTo"/>
        <c:crossAx val="99891840"/>
        <c:crosses val="autoZero"/>
        <c:crossBetween val="between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complete_timestamps!$Q$1</c:f>
              <c:strCache>
                <c:ptCount val="1"/>
                <c:pt idx="0">
                  <c:v>T3-T2</c:v>
                </c:pt>
              </c:strCache>
            </c:strRef>
          </c:tx>
          <c:val>
            <c:numRef>
              <c:f>complete_timestamps!$Q$2:$Q$1030</c:f>
              <c:numCache>
                <c:formatCode>0.000</c:formatCode>
                <c:ptCount val="1029"/>
                <c:pt idx="0">
                  <c:v>544.97921752929687</c:v>
                </c:pt>
                <c:pt idx="4">
                  <c:v>0</c:v>
                </c:pt>
                <c:pt idx="8">
                  <c:v>0</c:v>
                </c:pt>
                <c:pt idx="12">
                  <c:v>0</c:v>
                </c:pt>
                <c:pt idx="16">
                  <c:v>0</c:v>
                </c:pt>
                <c:pt idx="20">
                  <c:v>0</c:v>
                </c:pt>
                <c:pt idx="24">
                  <c:v>0</c:v>
                </c:pt>
                <c:pt idx="28">
                  <c:v>0</c:v>
                </c:pt>
                <c:pt idx="32">
                  <c:v>544.73611450195313</c:v>
                </c:pt>
                <c:pt idx="36">
                  <c:v>0</c:v>
                </c:pt>
                <c:pt idx="40">
                  <c:v>0</c:v>
                </c:pt>
                <c:pt idx="44">
                  <c:v>0</c:v>
                </c:pt>
                <c:pt idx="48">
                  <c:v>0</c:v>
                </c:pt>
                <c:pt idx="52">
                  <c:v>0</c:v>
                </c:pt>
                <c:pt idx="56">
                  <c:v>0</c:v>
                </c:pt>
                <c:pt idx="60">
                  <c:v>0</c:v>
                </c:pt>
                <c:pt idx="64">
                  <c:v>544.817138671875</c:v>
                </c:pt>
                <c:pt idx="68">
                  <c:v>0</c:v>
                </c:pt>
                <c:pt idx="72">
                  <c:v>0</c:v>
                </c:pt>
                <c:pt idx="76">
                  <c:v>0</c:v>
                </c:pt>
                <c:pt idx="80">
                  <c:v>0</c:v>
                </c:pt>
                <c:pt idx="84">
                  <c:v>0</c:v>
                </c:pt>
                <c:pt idx="88">
                  <c:v>0</c:v>
                </c:pt>
                <c:pt idx="92">
                  <c:v>0</c:v>
                </c:pt>
                <c:pt idx="96">
                  <c:v>544.86959838867187</c:v>
                </c:pt>
                <c:pt idx="100">
                  <c:v>0</c:v>
                </c:pt>
                <c:pt idx="104">
                  <c:v>0</c:v>
                </c:pt>
                <c:pt idx="108">
                  <c:v>0</c:v>
                </c:pt>
                <c:pt idx="112">
                  <c:v>0</c:v>
                </c:pt>
                <c:pt idx="116">
                  <c:v>0</c:v>
                </c:pt>
                <c:pt idx="120">
                  <c:v>0</c:v>
                </c:pt>
                <c:pt idx="124">
                  <c:v>0</c:v>
                </c:pt>
                <c:pt idx="128">
                  <c:v>545.11270141601562</c:v>
                </c:pt>
                <c:pt idx="132">
                  <c:v>0</c:v>
                </c:pt>
                <c:pt idx="136">
                  <c:v>0</c:v>
                </c:pt>
                <c:pt idx="140">
                  <c:v>0</c:v>
                </c:pt>
                <c:pt idx="144">
                  <c:v>0</c:v>
                </c:pt>
                <c:pt idx="148">
                  <c:v>0</c:v>
                </c:pt>
                <c:pt idx="152">
                  <c:v>0</c:v>
                </c:pt>
                <c:pt idx="156">
                  <c:v>0</c:v>
                </c:pt>
                <c:pt idx="160">
                  <c:v>544.97921752929687</c:v>
                </c:pt>
                <c:pt idx="164">
                  <c:v>0</c:v>
                </c:pt>
                <c:pt idx="168">
                  <c:v>0</c:v>
                </c:pt>
                <c:pt idx="172">
                  <c:v>0</c:v>
                </c:pt>
                <c:pt idx="176">
                  <c:v>0</c:v>
                </c:pt>
                <c:pt idx="180">
                  <c:v>0</c:v>
                </c:pt>
                <c:pt idx="184">
                  <c:v>0</c:v>
                </c:pt>
                <c:pt idx="188">
                  <c:v>0</c:v>
                </c:pt>
                <c:pt idx="192">
                  <c:v>544.97921752929687</c:v>
                </c:pt>
                <c:pt idx="196">
                  <c:v>0</c:v>
                </c:pt>
                <c:pt idx="200">
                  <c:v>0</c:v>
                </c:pt>
                <c:pt idx="204">
                  <c:v>0</c:v>
                </c:pt>
                <c:pt idx="208">
                  <c:v>0</c:v>
                </c:pt>
                <c:pt idx="212">
                  <c:v>0</c:v>
                </c:pt>
                <c:pt idx="216">
                  <c:v>0</c:v>
                </c:pt>
                <c:pt idx="220">
                  <c:v>0</c:v>
                </c:pt>
                <c:pt idx="224">
                  <c:v>544.97921752929687</c:v>
                </c:pt>
                <c:pt idx="228">
                  <c:v>0</c:v>
                </c:pt>
                <c:pt idx="232">
                  <c:v>0</c:v>
                </c:pt>
                <c:pt idx="236">
                  <c:v>0</c:v>
                </c:pt>
                <c:pt idx="240">
                  <c:v>0</c:v>
                </c:pt>
                <c:pt idx="244">
                  <c:v>0</c:v>
                </c:pt>
                <c:pt idx="248">
                  <c:v>0</c:v>
                </c:pt>
                <c:pt idx="252">
                  <c:v>0</c:v>
                </c:pt>
                <c:pt idx="256">
                  <c:v>545.06024169921875</c:v>
                </c:pt>
                <c:pt idx="260">
                  <c:v>0</c:v>
                </c:pt>
                <c:pt idx="264">
                  <c:v>0</c:v>
                </c:pt>
                <c:pt idx="268">
                  <c:v>0</c:v>
                </c:pt>
                <c:pt idx="272">
                  <c:v>0</c:v>
                </c:pt>
                <c:pt idx="276">
                  <c:v>0</c:v>
                </c:pt>
                <c:pt idx="280">
                  <c:v>0</c:v>
                </c:pt>
                <c:pt idx="284">
                  <c:v>0</c:v>
                </c:pt>
                <c:pt idx="288">
                  <c:v>544.97921752929687</c:v>
                </c:pt>
                <c:pt idx="292">
                  <c:v>0</c:v>
                </c:pt>
                <c:pt idx="296">
                  <c:v>0</c:v>
                </c:pt>
                <c:pt idx="300">
                  <c:v>0</c:v>
                </c:pt>
                <c:pt idx="304">
                  <c:v>0</c:v>
                </c:pt>
                <c:pt idx="308">
                  <c:v>0</c:v>
                </c:pt>
                <c:pt idx="312">
                  <c:v>0</c:v>
                </c:pt>
                <c:pt idx="316">
                  <c:v>0</c:v>
                </c:pt>
                <c:pt idx="320">
                  <c:v>544.89816284179687</c:v>
                </c:pt>
                <c:pt idx="324">
                  <c:v>0</c:v>
                </c:pt>
                <c:pt idx="328">
                  <c:v>0</c:v>
                </c:pt>
                <c:pt idx="332">
                  <c:v>0</c:v>
                </c:pt>
                <c:pt idx="336">
                  <c:v>0</c:v>
                </c:pt>
                <c:pt idx="340">
                  <c:v>0</c:v>
                </c:pt>
                <c:pt idx="344">
                  <c:v>0</c:v>
                </c:pt>
                <c:pt idx="348">
                  <c:v>0</c:v>
                </c:pt>
                <c:pt idx="352">
                  <c:v>544.95065307617187</c:v>
                </c:pt>
                <c:pt idx="356">
                  <c:v>0</c:v>
                </c:pt>
                <c:pt idx="360">
                  <c:v>0</c:v>
                </c:pt>
                <c:pt idx="364">
                  <c:v>0</c:v>
                </c:pt>
                <c:pt idx="368">
                  <c:v>0</c:v>
                </c:pt>
                <c:pt idx="372">
                  <c:v>0</c:v>
                </c:pt>
                <c:pt idx="376">
                  <c:v>0</c:v>
                </c:pt>
                <c:pt idx="380">
                  <c:v>0</c:v>
                </c:pt>
                <c:pt idx="384">
                  <c:v>544.898193359375</c:v>
                </c:pt>
                <c:pt idx="388">
                  <c:v>0</c:v>
                </c:pt>
                <c:pt idx="392">
                  <c:v>0</c:v>
                </c:pt>
                <c:pt idx="396">
                  <c:v>0</c:v>
                </c:pt>
                <c:pt idx="400">
                  <c:v>0</c:v>
                </c:pt>
                <c:pt idx="404">
                  <c:v>0</c:v>
                </c:pt>
                <c:pt idx="408">
                  <c:v>0</c:v>
                </c:pt>
                <c:pt idx="412">
                  <c:v>0</c:v>
                </c:pt>
                <c:pt idx="416">
                  <c:v>544.65509033203125</c:v>
                </c:pt>
                <c:pt idx="420">
                  <c:v>0</c:v>
                </c:pt>
                <c:pt idx="424">
                  <c:v>0</c:v>
                </c:pt>
                <c:pt idx="428">
                  <c:v>0</c:v>
                </c:pt>
                <c:pt idx="432">
                  <c:v>0</c:v>
                </c:pt>
                <c:pt idx="436">
                  <c:v>0</c:v>
                </c:pt>
                <c:pt idx="440">
                  <c:v>0</c:v>
                </c:pt>
                <c:pt idx="444">
                  <c:v>0</c:v>
                </c:pt>
                <c:pt idx="448">
                  <c:v>544.65509033203125</c:v>
                </c:pt>
                <c:pt idx="452">
                  <c:v>0</c:v>
                </c:pt>
                <c:pt idx="456">
                  <c:v>0</c:v>
                </c:pt>
                <c:pt idx="460">
                  <c:v>0</c:v>
                </c:pt>
                <c:pt idx="464">
                  <c:v>0</c:v>
                </c:pt>
                <c:pt idx="468">
                  <c:v>0</c:v>
                </c:pt>
                <c:pt idx="472">
                  <c:v>0</c:v>
                </c:pt>
                <c:pt idx="476">
                  <c:v>0</c:v>
                </c:pt>
                <c:pt idx="480">
                  <c:v>544.70755004882812</c:v>
                </c:pt>
                <c:pt idx="484">
                  <c:v>0</c:v>
                </c:pt>
                <c:pt idx="488">
                  <c:v>0</c:v>
                </c:pt>
                <c:pt idx="492">
                  <c:v>0</c:v>
                </c:pt>
                <c:pt idx="496">
                  <c:v>0</c:v>
                </c:pt>
                <c:pt idx="500">
                  <c:v>0</c:v>
                </c:pt>
                <c:pt idx="504">
                  <c:v>0</c:v>
                </c:pt>
                <c:pt idx="508">
                  <c:v>0</c:v>
                </c:pt>
                <c:pt idx="512">
                  <c:v>544.65509033203125</c:v>
                </c:pt>
                <c:pt idx="516">
                  <c:v>0</c:v>
                </c:pt>
                <c:pt idx="520">
                  <c:v>0</c:v>
                </c:pt>
                <c:pt idx="524">
                  <c:v>0</c:v>
                </c:pt>
                <c:pt idx="528">
                  <c:v>0</c:v>
                </c:pt>
                <c:pt idx="532">
                  <c:v>0</c:v>
                </c:pt>
                <c:pt idx="536">
                  <c:v>0</c:v>
                </c:pt>
                <c:pt idx="540">
                  <c:v>0</c:v>
                </c:pt>
                <c:pt idx="544">
                  <c:v>544.65509033203125</c:v>
                </c:pt>
                <c:pt idx="548">
                  <c:v>0</c:v>
                </c:pt>
                <c:pt idx="552">
                  <c:v>0</c:v>
                </c:pt>
                <c:pt idx="556">
                  <c:v>0</c:v>
                </c:pt>
                <c:pt idx="560">
                  <c:v>0</c:v>
                </c:pt>
                <c:pt idx="564">
                  <c:v>0</c:v>
                </c:pt>
                <c:pt idx="568">
                  <c:v>0</c:v>
                </c:pt>
                <c:pt idx="572">
                  <c:v>0</c:v>
                </c:pt>
                <c:pt idx="576">
                  <c:v>544.73611450195313</c:v>
                </c:pt>
                <c:pt idx="580">
                  <c:v>0</c:v>
                </c:pt>
                <c:pt idx="584">
                  <c:v>0</c:v>
                </c:pt>
                <c:pt idx="588">
                  <c:v>0</c:v>
                </c:pt>
                <c:pt idx="592">
                  <c:v>0</c:v>
                </c:pt>
                <c:pt idx="596">
                  <c:v>0</c:v>
                </c:pt>
                <c:pt idx="600">
                  <c:v>0</c:v>
                </c:pt>
                <c:pt idx="604">
                  <c:v>0</c:v>
                </c:pt>
                <c:pt idx="608">
                  <c:v>544.57406616210937</c:v>
                </c:pt>
                <c:pt idx="612">
                  <c:v>0</c:v>
                </c:pt>
                <c:pt idx="616">
                  <c:v>0</c:v>
                </c:pt>
                <c:pt idx="620">
                  <c:v>0</c:v>
                </c:pt>
                <c:pt idx="624">
                  <c:v>0</c:v>
                </c:pt>
                <c:pt idx="628">
                  <c:v>0</c:v>
                </c:pt>
                <c:pt idx="632">
                  <c:v>0</c:v>
                </c:pt>
                <c:pt idx="636">
                  <c:v>0</c:v>
                </c:pt>
                <c:pt idx="640">
                  <c:v>544.73611450195313</c:v>
                </c:pt>
                <c:pt idx="644">
                  <c:v>0</c:v>
                </c:pt>
                <c:pt idx="648">
                  <c:v>0</c:v>
                </c:pt>
                <c:pt idx="652">
                  <c:v>0</c:v>
                </c:pt>
                <c:pt idx="656">
                  <c:v>0</c:v>
                </c:pt>
                <c:pt idx="660">
                  <c:v>0</c:v>
                </c:pt>
                <c:pt idx="664">
                  <c:v>0</c:v>
                </c:pt>
                <c:pt idx="668">
                  <c:v>0</c:v>
                </c:pt>
                <c:pt idx="672">
                  <c:v>544.57406616210937</c:v>
                </c:pt>
                <c:pt idx="676">
                  <c:v>0</c:v>
                </c:pt>
                <c:pt idx="680">
                  <c:v>0</c:v>
                </c:pt>
                <c:pt idx="684">
                  <c:v>0</c:v>
                </c:pt>
                <c:pt idx="688">
                  <c:v>0</c:v>
                </c:pt>
                <c:pt idx="692">
                  <c:v>0</c:v>
                </c:pt>
                <c:pt idx="696">
                  <c:v>0</c:v>
                </c:pt>
                <c:pt idx="700">
                  <c:v>0</c:v>
                </c:pt>
                <c:pt idx="704">
                  <c:v>544.81716918945312</c:v>
                </c:pt>
                <c:pt idx="708">
                  <c:v>0</c:v>
                </c:pt>
                <c:pt idx="712">
                  <c:v>0</c:v>
                </c:pt>
                <c:pt idx="716">
                  <c:v>0</c:v>
                </c:pt>
                <c:pt idx="720">
                  <c:v>0</c:v>
                </c:pt>
                <c:pt idx="724">
                  <c:v>0</c:v>
                </c:pt>
                <c:pt idx="728">
                  <c:v>0</c:v>
                </c:pt>
                <c:pt idx="732">
                  <c:v>0</c:v>
                </c:pt>
                <c:pt idx="736">
                  <c:v>545.22232055664062</c:v>
                </c:pt>
                <c:pt idx="740">
                  <c:v>0</c:v>
                </c:pt>
                <c:pt idx="744">
                  <c:v>0</c:v>
                </c:pt>
                <c:pt idx="748">
                  <c:v>0</c:v>
                </c:pt>
                <c:pt idx="752">
                  <c:v>0</c:v>
                </c:pt>
                <c:pt idx="756">
                  <c:v>0</c:v>
                </c:pt>
                <c:pt idx="760">
                  <c:v>0</c:v>
                </c:pt>
                <c:pt idx="764">
                  <c:v>0</c:v>
                </c:pt>
                <c:pt idx="768">
                  <c:v>544.89816284179687</c:v>
                </c:pt>
                <c:pt idx="772">
                  <c:v>0</c:v>
                </c:pt>
                <c:pt idx="776">
                  <c:v>0</c:v>
                </c:pt>
                <c:pt idx="780">
                  <c:v>0</c:v>
                </c:pt>
                <c:pt idx="784">
                  <c:v>0</c:v>
                </c:pt>
                <c:pt idx="788">
                  <c:v>0</c:v>
                </c:pt>
                <c:pt idx="792">
                  <c:v>0</c:v>
                </c:pt>
                <c:pt idx="796">
                  <c:v>0</c:v>
                </c:pt>
                <c:pt idx="800">
                  <c:v>545.06024169921875</c:v>
                </c:pt>
                <c:pt idx="804">
                  <c:v>0</c:v>
                </c:pt>
                <c:pt idx="808">
                  <c:v>0</c:v>
                </c:pt>
                <c:pt idx="812">
                  <c:v>0</c:v>
                </c:pt>
                <c:pt idx="816">
                  <c:v>0</c:v>
                </c:pt>
                <c:pt idx="820">
                  <c:v>0</c:v>
                </c:pt>
                <c:pt idx="824">
                  <c:v>0</c:v>
                </c:pt>
                <c:pt idx="828">
                  <c:v>0</c:v>
                </c:pt>
                <c:pt idx="832">
                  <c:v>545.06024169921875</c:v>
                </c:pt>
                <c:pt idx="836">
                  <c:v>0</c:v>
                </c:pt>
                <c:pt idx="840">
                  <c:v>0</c:v>
                </c:pt>
                <c:pt idx="844">
                  <c:v>0</c:v>
                </c:pt>
                <c:pt idx="848">
                  <c:v>0</c:v>
                </c:pt>
                <c:pt idx="852">
                  <c:v>0</c:v>
                </c:pt>
                <c:pt idx="856">
                  <c:v>0</c:v>
                </c:pt>
                <c:pt idx="860">
                  <c:v>0</c:v>
                </c:pt>
                <c:pt idx="864">
                  <c:v>544.97921752929687</c:v>
                </c:pt>
                <c:pt idx="868">
                  <c:v>0</c:v>
                </c:pt>
                <c:pt idx="872">
                  <c:v>0</c:v>
                </c:pt>
                <c:pt idx="876">
                  <c:v>0</c:v>
                </c:pt>
                <c:pt idx="880">
                  <c:v>0</c:v>
                </c:pt>
                <c:pt idx="884">
                  <c:v>0</c:v>
                </c:pt>
                <c:pt idx="888">
                  <c:v>0</c:v>
                </c:pt>
                <c:pt idx="892">
                  <c:v>0</c:v>
                </c:pt>
                <c:pt idx="896">
                  <c:v>544.97921752929687</c:v>
                </c:pt>
                <c:pt idx="900">
                  <c:v>0</c:v>
                </c:pt>
                <c:pt idx="904">
                  <c:v>0</c:v>
                </c:pt>
                <c:pt idx="908">
                  <c:v>0</c:v>
                </c:pt>
                <c:pt idx="912">
                  <c:v>0</c:v>
                </c:pt>
                <c:pt idx="916">
                  <c:v>0</c:v>
                </c:pt>
                <c:pt idx="920">
                  <c:v>0</c:v>
                </c:pt>
                <c:pt idx="924">
                  <c:v>0</c:v>
                </c:pt>
                <c:pt idx="928">
                  <c:v>544.89816284179687</c:v>
                </c:pt>
                <c:pt idx="932">
                  <c:v>0</c:v>
                </c:pt>
                <c:pt idx="936">
                  <c:v>0</c:v>
                </c:pt>
                <c:pt idx="940">
                  <c:v>0</c:v>
                </c:pt>
                <c:pt idx="944">
                  <c:v>0</c:v>
                </c:pt>
                <c:pt idx="948">
                  <c:v>0</c:v>
                </c:pt>
                <c:pt idx="952">
                  <c:v>0</c:v>
                </c:pt>
                <c:pt idx="956">
                  <c:v>0</c:v>
                </c:pt>
                <c:pt idx="960">
                  <c:v>544.73611450195313</c:v>
                </c:pt>
                <c:pt idx="964">
                  <c:v>0</c:v>
                </c:pt>
                <c:pt idx="968">
                  <c:v>0</c:v>
                </c:pt>
                <c:pt idx="972">
                  <c:v>0</c:v>
                </c:pt>
                <c:pt idx="976">
                  <c:v>0</c:v>
                </c:pt>
                <c:pt idx="980">
                  <c:v>0</c:v>
                </c:pt>
                <c:pt idx="984">
                  <c:v>0</c:v>
                </c:pt>
                <c:pt idx="988">
                  <c:v>0</c:v>
                </c:pt>
                <c:pt idx="992">
                  <c:v>544.65509033203125</c:v>
                </c:pt>
                <c:pt idx="996">
                  <c:v>0</c:v>
                </c:pt>
                <c:pt idx="1000">
                  <c:v>0</c:v>
                </c:pt>
                <c:pt idx="1004">
                  <c:v>0</c:v>
                </c:pt>
                <c:pt idx="1008">
                  <c:v>0</c:v>
                </c:pt>
                <c:pt idx="1012">
                  <c:v>0</c:v>
                </c:pt>
                <c:pt idx="1016">
                  <c:v>0</c:v>
                </c:pt>
                <c:pt idx="1020">
                  <c:v>0</c:v>
                </c:pt>
              </c:numCache>
            </c:numRef>
          </c:val>
        </c:ser>
        <c:axId val="99917184"/>
        <c:axId val="99927168"/>
      </c:barChart>
      <c:catAx>
        <c:axId val="99917184"/>
        <c:scaling>
          <c:orientation val="minMax"/>
        </c:scaling>
        <c:axPos val="b"/>
        <c:tickLblPos val="nextTo"/>
        <c:crossAx val="99927168"/>
        <c:crosses val="autoZero"/>
        <c:auto val="1"/>
        <c:lblAlgn val="ctr"/>
        <c:lblOffset val="100"/>
      </c:catAx>
      <c:valAx>
        <c:axId val="99927168"/>
        <c:scaling>
          <c:orientation val="minMax"/>
          <c:max val="546"/>
          <c:min val="544"/>
        </c:scaling>
        <c:axPos val="l"/>
        <c:majorGridlines/>
        <c:numFmt formatCode="0.000" sourceLinked="1"/>
        <c:tickLblPos val="nextTo"/>
        <c:crossAx val="99917184"/>
        <c:crosses val="autoZero"/>
        <c:crossBetween val="between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complete_timestamps!$R$1</c:f>
              <c:strCache>
                <c:ptCount val="1"/>
                <c:pt idx="0">
                  <c:v>T3 width</c:v>
                </c:pt>
              </c:strCache>
            </c:strRef>
          </c:tx>
          <c:val>
            <c:numRef>
              <c:f>complete_timestamps!$R$2:$R$1030</c:f>
              <c:numCache>
                <c:formatCode>0.000</c:formatCode>
                <c:ptCount val="1029"/>
                <c:pt idx="0">
                  <c:v>0</c:v>
                </c:pt>
                <c:pt idx="4">
                  <c:v>962.49822998046875</c:v>
                </c:pt>
                <c:pt idx="8">
                  <c:v>0</c:v>
                </c:pt>
                <c:pt idx="12">
                  <c:v>0</c:v>
                </c:pt>
                <c:pt idx="16">
                  <c:v>0</c:v>
                </c:pt>
                <c:pt idx="20">
                  <c:v>0</c:v>
                </c:pt>
                <c:pt idx="24">
                  <c:v>0</c:v>
                </c:pt>
                <c:pt idx="28">
                  <c:v>0</c:v>
                </c:pt>
                <c:pt idx="32">
                  <c:v>0</c:v>
                </c:pt>
                <c:pt idx="36">
                  <c:v>963.5802001953125</c:v>
                </c:pt>
                <c:pt idx="40">
                  <c:v>0</c:v>
                </c:pt>
                <c:pt idx="44">
                  <c:v>0</c:v>
                </c:pt>
                <c:pt idx="48">
                  <c:v>0</c:v>
                </c:pt>
                <c:pt idx="52">
                  <c:v>0</c:v>
                </c:pt>
                <c:pt idx="56">
                  <c:v>0</c:v>
                </c:pt>
                <c:pt idx="60">
                  <c:v>0</c:v>
                </c:pt>
                <c:pt idx="64">
                  <c:v>0</c:v>
                </c:pt>
                <c:pt idx="68">
                  <c:v>963.38955688476562</c:v>
                </c:pt>
                <c:pt idx="72">
                  <c:v>0</c:v>
                </c:pt>
                <c:pt idx="76">
                  <c:v>0</c:v>
                </c:pt>
                <c:pt idx="80">
                  <c:v>0</c:v>
                </c:pt>
                <c:pt idx="84">
                  <c:v>0</c:v>
                </c:pt>
                <c:pt idx="88">
                  <c:v>0</c:v>
                </c:pt>
                <c:pt idx="92">
                  <c:v>0</c:v>
                </c:pt>
                <c:pt idx="96">
                  <c:v>0</c:v>
                </c:pt>
                <c:pt idx="100">
                  <c:v>963.175048828125</c:v>
                </c:pt>
                <c:pt idx="104">
                  <c:v>0</c:v>
                </c:pt>
                <c:pt idx="108">
                  <c:v>0</c:v>
                </c:pt>
                <c:pt idx="112">
                  <c:v>0</c:v>
                </c:pt>
                <c:pt idx="116">
                  <c:v>0</c:v>
                </c:pt>
                <c:pt idx="120">
                  <c:v>0</c:v>
                </c:pt>
                <c:pt idx="124">
                  <c:v>0</c:v>
                </c:pt>
                <c:pt idx="128">
                  <c:v>0</c:v>
                </c:pt>
                <c:pt idx="132">
                  <c:v>963.17501831054687</c:v>
                </c:pt>
                <c:pt idx="136">
                  <c:v>0</c:v>
                </c:pt>
                <c:pt idx="140">
                  <c:v>0</c:v>
                </c:pt>
                <c:pt idx="144">
                  <c:v>0</c:v>
                </c:pt>
                <c:pt idx="148">
                  <c:v>0</c:v>
                </c:pt>
                <c:pt idx="152">
                  <c:v>0</c:v>
                </c:pt>
                <c:pt idx="156">
                  <c:v>0</c:v>
                </c:pt>
                <c:pt idx="160">
                  <c:v>0</c:v>
                </c:pt>
                <c:pt idx="164">
                  <c:v>962.336181640625</c:v>
                </c:pt>
                <c:pt idx="168">
                  <c:v>0</c:v>
                </c:pt>
                <c:pt idx="172">
                  <c:v>0</c:v>
                </c:pt>
                <c:pt idx="176">
                  <c:v>0</c:v>
                </c:pt>
                <c:pt idx="180">
                  <c:v>0</c:v>
                </c:pt>
                <c:pt idx="184">
                  <c:v>0</c:v>
                </c:pt>
                <c:pt idx="188">
                  <c:v>0</c:v>
                </c:pt>
                <c:pt idx="192">
                  <c:v>0</c:v>
                </c:pt>
                <c:pt idx="196">
                  <c:v>962.28372192382812</c:v>
                </c:pt>
                <c:pt idx="200">
                  <c:v>0</c:v>
                </c:pt>
                <c:pt idx="204">
                  <c:v>0</c:v>
                </c:pt>
                <c:pt idx="208">
                  <c:v>0</c:v>
                </c:pt>
                <c:pt idx="212">
                  <c:v>0</c:v>
                </c:pt>
                <c:pt idx="216">
                  <c:v>0</c:v>
                </c:pt>
                <c:pt idx="220">
                  <c:v>0</c:v>
                </c:pt>
                <c:pt idx="224">
                  <c:v>0</c:v>
                </c:pt>
                <c:pt idx="228">
                  <c:v>962.17410278320313</c:v>
                </c:pt>
                <c:pt idx="232">
                  <c:v>0</c:v>
                </c:pt>
                <c:pt idx="236">
                  <c:v>0</c:v>
                </c:pt>
                <c:pt idx="240">
                  <c:v>0</c:v>
                </c:pt>
                <c:pt idx="244">
                  <c:v>0</c:v>
                </c:pt>
                <c:pt idx="248">
                  <c:v>0</c:v>
                </c:pt>
                <c:pt idx="252">
                  <c:v>0</c:v>
                </c:pt>
                <c:pt idx="256">
                  <c:v>0</c:v>
                </c:pt>
                <c:pt idx="260">
                  <c:v>963.146484375</c:v>
                </c:pt>
                <c:pt idx="264">
                  <c:v>0</c:v>
                </c:pt>
                <c:pt idx="268">
                  <c:v>0</c:v>
                </c:pt>
                <c:pt idx="272">
                  <c:v>0</c:v>
                </c:pt>
                <c:pt idx="276">
                  <c:v>0</c:v>
                </c:pt>
                <c:pt idx="280">
                  <c:v>0</c:v>
                </c:pt>
                <c:pt idx="284">
                  <c:v>0</c:v>
                </c:pt>
                <c:pt idx="288">
                  <c:v>0</c:v>
                </c:pt>
                <c:pt idx="292">
                  <c:v>962.90338134765625</c:v>
                </c:pt>
                <c:pt idx="296">
                  <c:v>0</c:v>
                </c:pt>
                <c:pt idx="300">
                  <c:v>0</c:v>
                </c:pt>
                <c:pt idx="304">
                  <c:v>0</c:v>
                </c:pt>
                <c:pt idx="308">
                  <c:v>0</c:v>
                </c:pt>
                <c:pt idx="312">
                  <c:v>0</c:v>
                </c:pt>
                <c:pt idx="316">
                  <c:v>0</c:v>
                </c:pt>
                <c:pt idx="320">
                  <c:v>0</c:v>
                </c:pt>
                <c:pt idx="324">
                  <c:v>962.41720581054687</c:v>
                </c:pt>
                <c:pt idx="328">
                  <c:v>0</c:v>
                </c:pt>
                <c:pt idx="332">
                  <c:v>0</c:v>
                </c:pt>
                <c:pt idx="336">
                  <c:v>0</c:v>
                </c:pt>
                <c:pt idx="340">
                  <c:v>0</c:v>
                </c:pt>
                <c:pt idx="344">
                  <c:v>0</c:v>
                </c:pt>
                <c:pt idx="348">
                  <c:v>0</c:v>
                </c:pt>
                <c:pt idx="352">
                  <c:v>0</c:v>
                </c:pt>
                <c:pt idx="356">
                  <c:v>962.20266723632812</c:v>
                </c:pt>
                <c:pt idx="360">
                  <c:v>0</c:v>
                </c:pt>
                <c:pt idx="364">
                  <c:v>0</c:v>
                </c:pt>
                <c:pt idx="368">
                  <c:v>0</c:v>
                </c:pt>
                <c:pt idx="372">
                  <c:v>0</c:v>
                </c:pt>
                <c:pt idx="376">
                  <c:v>0</c:v>
                </c:pt>
                <c:pt idx="380">
                  <c:v>0</c:v>
                </c:pt>
                <c:pt idx="384">
                  <c:v>0</c:v>
                </c:pt>
                <c:pt idx="388">
                  <c:v>963.30850219726562</c:v>
                </c:pt>
                <c:pt idx="392">
                  <c:v>0</c:v>
                </c:pt>
                <c:pt idx="396">
                  <c:v>0</c:v>
                </c:pt>
                <c:pt idx="400">
                  <c:v>0</c:v>
                </c:pt>
                <c:pt idx="404">
                  <c:v>0</c:v>
                </c:pt>
                <c:pt idx="408">
                  <c:v>0</c:v>
                </c:pt>
                <c:pt idx="412">
                  <c:v>0</c:v>
                </c:pt>
                <c:pt idx="416">
                  <c:v>0</c:v>
                </c:pt>
                <c:pt idx="420">
                  <c:v>963.22747802734375</c:v>
                </c:pt>
                <c:pt idx="424">
                  <c:v>0</c:v>
                </c:pt>
                <c:pt idx="428">
                  <c:v>0</c:v>
                </c:pt>
                <c:pt idx="432">
                  <c:v>0</c:v>
                </c:pt>
                <c:pt idx="436">
                  <c:v>0</c:v>
                </c:pt>
                <c:pt idx="440">
                  <c:v>0</c:v>
                </c:pt>
                <c:pt idx="444">
                  <c:v>0</c:v>
                </c:pt>
                <c:pt idx="448">
                  <c:v>0</c:v>
                </c:pt>
                <c:pt idx="452">
                  <c:v>963.63265991210937</c:v>
                </c:pt>
                <c:pt idx="456">
                  <c:v>0</c:v>
                </c:pt>
                <c:pt idx="460">
                  <c:v>0</c:v>
                </c:pt>
                <c:pt idx="464">
                  <c:v>0</c:v>
                </c:pt>
                <c:pt idx="468">
                  <c:v>0</c:v>
                </c:pt>
                <c:pt idx="472">
                  <c:v>0</c:v>
                </c:pt>
                <c:pt idx="476">
                  <c:v>0</c:v>
                </c:pt>
                <c:pt idx="480">
                  <c:v>0</c:v>
                </c:pt>
                <c:pt idx="484">
                  <c:v>962.7698974609375</c:v>
                </c:pt>
                <c:pt idx="488">
                  <c:v>0</c:v>
                </c:pt>
                <c:pt idx="492">
                  <c:v>0</c:v>
                </c:pt>
                <c:pt idx="496">
                  <c:v>0</c:v>
                </c:pt>
                <c:pt idx="500">
                  <c:v>0</c:v>
                </c:pt>
                <c:pt idx="504">
                  <c:v>0</c:v>
                </c:pt>
                <c:pt idx="508">
                  <c:v>0</c:v>
                </c:pt>
                <c:pt idx="512">
                  <c:v>0</c:v>
                </c:pt>
                <c:pt idx="516">
                  <c:v>963.5516357421875</c:v>
                </c:pt>
                <c:pt idx="520">
                  <c:v>0</c:v>
                </c:pt>
                <c:pt idx="524">
                  <c:v>0</c:v>
                </c:pt>
                <c:pt idx="528">
                  <c:v>0</c:v>
                </c:pt>
                <c:pt idx="532">
                  <c:v>0</c:v>
                </c:pt>
                <c:pt idx="536">
                  <c:v>0</c:v>
                </c:pt>
                <c:pt idx="540">
                  <c:v>0</c:v>
                </c:pt>
                <c:pt idx="544">
                  <c:v>0</c:v>
                </c:pt>
                <c:pt idx="548">
                  <c:v>962.74130249023437</c:v>
                </c:pt>
                <c:pt idx="552">
                  <c:v>0</c:v>
                </c:pt>
                <c:pt idx="556">
                  <c:v>0</c:v>
                </c:pt>
                <c:pt idx="560">
                  <c:v>0</c:v>
                </c:pt>
                <c:pt idx="564">
                  <c:v>0</c:v>
                </c:pt>
                <c:pt idx="568">
                  <c:v>0</c:v>
                </c:pt>
                <c:pt idx="572">
                  <c:v>0</c:v>
                </c:pt>
                <c:pt idx="576">
                  <c:v>0</c:v>
                </c:pt>
                <c:pt idx="580">
                  <c:v>963.38955688476562</c:v>
                </c:pt>
                <c:pt idx="584">
                  <c:v>0</c:v>
                </c:pt>
                <c:pt idx="588">
                  <c:v>0</c:v>
                </c:pt>
                <c:pt idx="592">
                  <c:v>0</c:v>
                </c:pt>
                <c:pt idx="596">
                  <c:v>0</c:v>
                </c:pt>
                <c:pt idx="600">
                  <c:v>0</c:v>
                </c:pt>
                <c:pt idx="604">
                  <c:v>0</c:v>
                </c:pt>
                <c:pt idx="608">
                  <c:v>0</c:v>
                </c:pt>
                <c:pt idx="612">
                  <c:v>962.6602783203125</c:v>
                </c:pt>
                <c:pt idx="616">
                  <c:v>0</c:v>
                </c:pt>
                <c:pt idx="620">
                  <c:v>0</c:v>
                </c:pt>
                <c:pt idx="624">
                  <c:v>0</c:v>
                </c:pt>
                <c:pt idx="628">
                  <c:v>0</c:v>
                </c:pt>
                <c:pt idx="632">
                  <c:v>0</c:v>
                </c:pt>
                <c:pt idx="636">
                  <c:v>0</c:v>
                </c:pt>
                <c:pt idx="640">
                  <c:v>0</c:v>
                </c:pt>
                <c:pt idx="644">
                  <c:v>962.90338134765625</c:v>
                </c:pt>
                <c:pt idx="648">
                  <c:v>0</c:v>
                </c:pt>
                <c:pt idx="652">
                  <c:v>0</c:v>
                </c:pt>
                <c:pt idx="656">
                  <c:v>0</c:v>
                </c:pt>
                <c:pt idx="660">
                  <c:v>0</c:v>
                </c:pt>
                <c:pt idx="664">
                  <c:v>0</c:v>
                </c:pt>
                <c:pt idx="668">
                  <c:v>0</c:v>
                </c:pt>
                <c:pt idx="672">
                  <c:v>0</c:v>
                </c:pt>
                <c:pt idx="676">
                  <c:v>962.7413330078125</c:v>
                </c:pt>
                <c:pt idx="680">
                  <c:v>0</c:v>
                </c:pt>
                <c:pt idx="684">
                  <c:v>0</c:v>
                </c:pt>
                <c:pt idx="688">
                  <c:v>0</c:v>
                </c:pt>
                <c:pt idx="692">
                  <c:v>0</c:v>
                </c:pt>
                <c:pt idx="696">
                  <c:v>0</c:v>
                </c:pt>
                <c:pt idx="700">
                  <c:v>0</c:v>
                </c:pt>
                <c:pt idx="704">
                  <c:v>0</c:v>
                </c:pt>
                <c:pt idx="708">
                  <c:v>962.98440551757813</c:v>
                </c:pt>
                <c:pt idx="712">
                  <c:v>0</c:v>
                </c:pt>
                <c:pt idx="716">
                  <c:v>0</c:v>
                </c:pt>
                <c:pt idx="720">
                  <c:v>0</c:v>
                </c:pt>
                <c:pt idx="724">
                  <c:v>0</c:v>
                </c:pt>
                <c:pt idx="728">
                  <c:v>0</c:v>
                </c:pt>
                <c:pt idx="732">
                  <c:v>0</c:v>
                </c:pt>
                <c:pt idx="736">
                  <c:v>0</c:v>
                </c:pt>
                <c:pt idx="740">
                  <c:v>962.41720581054687</c:v>
                </c:pt>
                <c:pt idx="744">
                  <c:v>0</c:v>
                </c:pt>
                <c:pt idx="748">
                  <c:v>0</c:v>
                </c:pt>
                <c:pt idx="752">
                  <c:v>0</c:v>
                </c:pt>
                <c:pt idx="756">
                  <c:v>0</c:v>
                </c:pt>
                <c:pt idx="760">
                  <c:v>0</c:v>
                </c:pt>
                <c:pt idx="764">
                  <c:v>0</c:v>
                </c:pt>
                <c:pt idx="768">
                  <c:v>0</c:v>
                </c:pt>
                <c:pt idx="772">
                  <c:v>963.22750854492187</c:v>
                </c:pt>
                <c:pt idx="776">
                  <c:v>0</c:v>
                </c:pt>
                <c:pt idx="780">
                  <c:v>0</c:v>
                </c:pt>
                <c:pt idx="784">
                  <c:v>0</c:v>
                </c:pt>
                <c:pt idx="788">
                  <c:v>0</c:v>
                </c:pt>
                <c:pt idx="792">
                  <c:v>0</c:v>
                </c:pt>
                <c:pt idx="796">
                  <c:v>0</c:v>
                </c:pt>
                <c:pt idx="800">
                  <c:v>0</c:v>
                </c:pt>
                <c:pt idx="804">
                  <c:v>963.14645385742187</c:v>
                </c:pt>
                <c:pt idx="808">
                  <c:v>0</c:v>
                </c:pt>
                <c:pt idx="812">
                  <c:v>0</c:v>
                </c:pt>
                <c:pt idx="816">
                  <c:v>0</c:v>
                </c:pt>
                <c:pt idx="820">
                  <c:v>0</c:v>
                </c:pt>
                <c:pt idx="824">
                  <c:v>0</c:v>
                </c:pt>
                <c:pt idx="828">
                  <c:v>0</c:v>
                </c:pt>
                <c:pt idx="832">
                  <c:v>0</c:v>
                </c:pt>
                <c:pt idx="836">
                  <c:v>962.255126953125</c:v>
                </c:pt>
                <c:pt idx="840">
                  <c:v>0</c:v>
                </c:pt>
                <c:pt idx="844">
                  <c:v>0</c:v>
                </c:pt>
                <c:pt idx="848">
                  <c:v>0</c:v>
                </c:pt>
                <c:pt idx="852">
                  <c:v>0</c:v>
                </c:pt>
                <c:pt idx="856">
                  <c:v>0</c:v>
                </c:pt>
                <c:pt idx="860">
                  <c:v>0</c:v>
                </c:pt>
                <c:pt idx="864">
                  <c:v>0</c:v>
                </c:pt>
                <c:pt idx="868">
                  <c:v>962.336181640625</c:v>
                </c:pt>
                <c:pt idx="872">
                  <c:v>0</c:v>
                </c:pt>
                <c:pt idx="876">
                  <c:v>0</c:v>
                </c:pt>
                <c:pt idx="880">
                  <c:v>0</c:v>
                </c:pt>
                <c:pt idx="884">
                  <c:v>0</c:v>
                </c:pt>
                <c:pt idx="888">
                  <c:v>0</c:v>
                </c:pt>
                <c:pt idx="892">
                  <c:v>0</c:v>
                </c:pt>
                <c:pt idx="896">
                  <c:v>0</c:v>
                </c:pt>
                <c:pt idx="900">
                  <c:v>962.57925415039063</c:v>
                </c:pt>
                <c:pt idx="904">
                  <c:v>0</c:v>
                </c:pt>
                <c:pt idx="908">
                  <c:v>0</c:v>
                </c:pt>
                <c:pt idx="912">
                  <c:v>0</c:v>
                </c:pt>
                <c:pt idx="916">
                  <c:v>0</c:v>
                </c:pt>
                <c:pt idx="920">
                  <c:v>0</c:v>
                </c:pt>
                <c:pt idx="924">
                  <c:v>0</c:v>
                </c:pt>
                <c:pt idx="928">
                  <c:v>0</c:v>
                </c:pt>
                <c:pt idx="932">
                  <c:v>962.25515747070312</c:v>
                </c:pt>
                <c:pt idx="936">
                  <c:v>0</c:v>
                </c:pt>
                <c:pt idx="940">
                  <c:v>0</c:v>
                </c:pt>
                <c:pt idx="944">
                  <c:v>0</c:v>
                </c:pt>
                <c:pt idx="948">
                  <c:v>0</c:v>
                </c:pt>
                <c:pt idx="952">
                  <c:v>0</c:v>
                </c:pt>
                <c:pt idx="956">
                  <c:v>0</c:v>
                </c:pt>
                <c:pt idx="960">
                  <c:v>0</c:v>
                </c:pt>
                <c:pt idx="964">
                  <c:v>963.47061157226562</c:v>
                </c:pt>
                <c:pt idx="968">
                  <c:v>0</c:v>
                </c:pt>
                <c:pt idx="972">
                  <c:v>0</c:v>
                </c:pt>
                <c:pt idx="976">
                  <c:v>0</c:v>
                </c:pt>
                <c:pt idx="980">
                  <c:v>0</c:v>
                </c:pt>
                <c:pt idx="984">
                  <c:v>0</c:v>
                </c:pt>
                <c:pt idx="988">
                  <c:v>0</c:v>
                </c:pt>
                <c:pt idx="992">
                  <c:v>0</c:v>
                </c:pt>
                <c:pt idx="996">
                  <c:v>963.4705810546875</c:v>
                </c:pt>
                <c:pt idx="1000">
                  <c:v>0</c:v>
                </c:pt>
                <c:pt idx="1004">
                  <c:v>0</c:v>
                </c:pt>
                <c:pt idx="1008">
                  <c:v>0</c:v>
                </c:pt>
                <c:pt idx="1012">
                  <c:v>0</c:v>
                </c:pt>
                <c:pt idx="1016">
                  <c:v>0</c:v>
                </c:pt>
                <c:pt idx="1020">
                  <c:v>0</c:v>
                </c:pt>
              </c:numCache>
            </c:numRef>
          </c:val>
        </c:ser>
        <c:axId val="101134720"/>
        <c:axId val="101136256"/>
      </c:barChart>
      <c:catAx>
        <c:axId val="101134720"/>
        <c:scaling>
          <c:orientation val="minMax"/>
        </c:scaling>
        <c:axPos val="b"/>
        <c:tickLblPos val="nextTo"/>
        <c:crossAx val="101136256"/>
        <c:crosses val="autoZero"/>
        <c:auto val="1"/>
        <c:lblAlgn val="ctr"/>
        <c:lblOffset val="100"/>
      </c:catAx>
      <c:valAx>
        <c:axId val="101136256"/>
        <c:scaling>
          <c:orientation val="minMax"/>
          <c:max val="964"/>
          <c:min val="962"/>
        </c:scaling>
        <c:axPos val="l"/>
        <c:majorGridlines/>
        <c:numFmt formatCode="0.000" sourceLinked="1"/>
        <c:tickLblPos val="nextTo"/>
        <c:crossAx val="101134720"/>
        <c:crosses val="autoZero"/>
        <c:crossBetween val="between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complete_timestamps!$S$1</c:f>
              <c:strCache>
                <c:ptCount val="1"/>
                <c:pt idx="0">
                  <c:v>T4-T3</c:v>
                </c:pt>
              </c:strCache>
            </c:strRef>
          </c:tx>
          <c:val>
            <c:numRef>
              <c:f>complete_timestamps!$S$2:$S$1030</c:f>
              <c:numCache>
                <c:formatCode>0.000</c:formatCode>
                <c:ptCount val="1029"/>
                <c:pt idx="0">
                  <c:v>0</c:v>
                </c:pt>
                <c:pt idx="4">
                  <c:v>9451.3110961914062</c:v>
                </c:pt>
                <c:pt idx="8">
                  <c:v>0</c:v>
                </c:pt>
                <c:pt idx="12">
                  <c:v>0</c:v>
                </c:pt>
                <c:pt idx="16">
                  <c:v>0</c:v>
                </c:pt>
                <c:pt idx="20">
                  <c:v>0</c:v>
                </c:pt>
                <c:pt idx="24">
                  <c:v>0</c:v>
                </c:pt>
                <c:pt idx="28">
                  <c:v>0</c:v>
                </c:pt>
                <c:pt idx="32">
                  <c:v>0</c:v>
                </c:pt>
                <c:pt idx="36">
                  <c:v>9451.7162780761719</c:v>
                </c:pt>
                <c:pt idx="40">
                  <c:v>0</c:v>
                </c:pt>
                <c:pt idx="44">
                  <c:v>0</c:v>
                </c:pt>
                <c:pt idx="48">
                  <c:v>0</c:v>
                </c:pt>
                <c:pt idx="52">
                  <c:v>0</c:v>
                </c:pt>
                <c:pt idx="56">
                  <c:v>0</c:v>
                </c:pt>
                <c:pt idx="60">
                  <c:v>0</c:v>
                </c:pt>
                <c:pt idx="64">
                  <c:v>0</c:v>
                </c:pt>
                <c:pt idx="68">
                  <c:v>9451.6352233886719</c:v>
                </c:pt>
                <c:pt idx="72">
                  <c:v>0</c:v>
                </c:pt>
                <c:pt idx="76">
                  <c:v>0</c:v>
                </c:pt>
                <c:pt idx="80">
                  <c:v>0</c:v>
                </c:pt>
                <c:pt idx="84">
                  <c:v>0</c:v>
                </c:pt>
                <c:pt idx="88">
                  <c:v>0</c:v>
                </c:pt>
                <c:pt idx="92">
                  <c:v>0</c:v>
                </c:pt>
                <c:pt idx="96">
                  <c:v>0</c:v>
                </c:pt>
                <c:pt idx="100">
                  <c:v>9451.63525390625</c:v>
                </c:pt>
                <c:pt idx="104">
                  <c:v>0</c:v>
                </c:pt>
                <c:pt idx="108">
                  <c:v>0</c:v>
                </c:pt>
                <c:pt idx="112">
                  <c:v>0</c:v>
                </c:pt>
                <c:pt idx="116">
                  <c:v>0</c:v>
                </c:pt>
                <c:pt idx="120">
                  <c:v>0</c:v>
                </c:pt>
                <c:pt idx="124">
                  <c:v>0</c:v>
                </c:pt>
                <c:pt idx="128">
                  <c:v>0</c:v>
                </c:pt>
                <c:pt idx="132">
                  <c:v>9451.7162475585937</c:v>
                </c:pt>
                <c:pt idx="136">
                  <c:v>0</c:v>
                </c:pt>
                <c:pt idx="140">
                  <c:v>0</c:v>
                </c:pt>
                <c:pt idx="144">
                  <c:v>0</c:v>
                </c:pt>
                <c:pt idx="148">
                  <c:v>0</c:v>
                </c:pt>
                <c:pt idx="152">
                  <c:v>0</c:v>
                </c:pt>
                <c:pt idx="156">
                  <c:v>0</c:v>
                </c:pt>
                <c:pt idx="160">
                  <c:v>0</c:v>
                </c:pt>
                <c:pt idx="164">
                  <c:v>9450.9869995117187</c:v>
                </c:pt>
                <c:pt idx="168">
                  <c:v>0</c:v>
                </c:pt>
                <c:pt idx="172">
                  <c:v>0</c:v>
                </c:pt>
                <c:pt idx="176">
                  <c:v>0</c:v>
                </c:pt>
                <c:pt idx="180">
                  <c:v>0</c:v>
                </c:pt>
                <c:pt idx="184">
                  <c:v>0</c:v>
                </c:pt>
                <c:pt idx="188">
                  <c:v>0</c:v>
                </c:pt>
                <c:pt idx="192">
                  <c:v>0</c:v>
                </c:pt>
                <c:pt idx="196">
                  <c:v>9450.824951171875</c:v>
                </c:pt>
                <c:pt idx="200">
                  <c:v>0</c:v>
                </c:pt>
                <c:pt idx="204">
                  <c:v>0</c:v>
                </c:pt>
                <c:pt idx="208">
                  <c:v>0</c:v>
                </c:pt>
                <c:pt idx="212">
                  <c:v>0</c:v>
                </c:pt>
                <c:pt idx="216">
                  <c:v>0</c:v>
                </c:pt>
                <c:pt idx="220">
                  <c:v>0</c:v>
                </c:pt>
                <c:pt idx="224">
                  <c:v>0</c:v>
                </c:pt>
                <c:pt idx="228">
                  <c:v>9451.1204833984375</c:v>
                </c:pt>
                <c:pt idx="232">
                  <c:v>0</c:v>
                </c:pt>
                <c:pt idx="236">
                  <c:v>0</c:v>
                </c:pt>
                <c:pt idx="240">
                  <c:v>0</c:v>
                </c:pt>
                <c:pt idx="244">
                  <c:v>0</c:v>
                </c:pt>
                <c:pt idx="248">
                  <c:v>0</c:v>
                </c:pt>
                <c:pt idx="252">
                  <c:v>0</c:v>
                </c:pt>
                <c:pt idx="256">
                  <c:v>0</c:v>
                </c:pt>
                <c:pt idx="260">
                  <c:v>9451.4731750488281</c:v>
                </c:pt>
                <c:pt idx="264">
                  <c:v>0</c:v>
                </c:pt>
                <c:pt idx="268">
                  <c:v>0</c:v>
                </c:pt>
                <c:pt idx="272">
                  <c:v>0</c:v>
                </c:pt>
                <c:pt idx="276">
                  <c:v>0</c:v>
                </c:pt>
                <c:pt idx="280">
                  <c:v>0</c:v>
                </c:pt>
                <c:pt idx="284">
                  <c:v>0</c:v>
                </c:pt>
                <c:pt idx="288">
                  <c:v>0</c:v>
                </c:pt>
                <c:pt idx="292">
                  <c:v>9451.63525390625</c:v>
                </c:pt>
                <c:pt idx="296">
                  <c:v>0</c:v>
                </c:pt>
                <c:pt idx="300">
                  <c:v>0</c:v>
                </c:pt>
                <c:pt idx="304">
                  <c:v>0</c:v>
                </c:pt>
                <c:pt idx="308">
                  <c:v>0</c:v>
                </c:pt>
                <c:pt idx="312">
                  <c:v>0</c:v>
                </c:pt>
                <c:pt idx="316">
                  <c:v>0</c:v>
                </c:pt>
                <c:pt idx="320">
                  <c:v>0</c:v>
                </c:pt>
                <c:pt idx="324">
                  <c:v>9451.0394897460937</c:v>
                </c:pt>
                <c:pt idx="328">
                  <c:v>0</c:v>
                </c:pt>
                <c:pt idx="332">
                  <c:v>0</c:v>
                </c:pt>
                <c:pt idx="336">
                  <c:v>0</c:v>
                </c:pt>
                <c:pt idx="340">
                  <c:v>0</c:v>
                </c:pt>
                <c:pt idx="344">
                  <c:v>0</c:v>
                </c:pt>
                <c:pt idx="348">
                  <c:v>0</c:v>
                </c:pt>
                <c:pt idx="352">
                  <c:v>0</c:v>
                </c:pt>
                <c:pt idx="356">
                  <c:v>9450.9869995117187</c:v>
                </c:pt>
                <c:pt idx="360">
                  <c:v>0</c:v>
                </c:pt>
                <c:pt idx="364">
                  <c:v>0</c:v>
                </c:pt>
                <c:pt idx="368">
                  <c:v>0</c:v>
                </c:pt>
                <c:pt idx="372">
                  <c:v>0</c:v>
                </c:pt>
                <c:pt idx="376">
                  <c:v>0</c:v>
                </c:pt>
                <c:pt idx="380">
                  <c:v>0</c:v>
                </c:pt>
                <c:pt idx="384">
                  <c:v>0</c:v>
                </c:pt>
                <c:pt idx="388">
                  <c:v>9451.55419921875</c:v>
                </c:pt>
                <c:pt idx="392">
                  <c:v>0</c:v>
                </c:pt>
                <c:pt idx="396">
                  <c:v>0</c:v>
                </c:pt>
                <c:pt idx="400">
                  <c:v>0</c:v>
                </c:pt>
                <c:pt idx="404">
                  <c:v>0</c:v>
                </c:pt>
                <c:pt idx="408">
                  <c:v>0</c:v>
                </c:pt>
                <c:pt idx="412">
                  <c:v>0</c:v>
                </c:pt>
                <c:pt idx="416">
                  <c:v>0</c:v>
                </c:pt>
                <c:pt idx="420">
                  <c:v>9452.0118103027344</c:v>
                </c:pt>
                <c:pt idx="424">
                  <c:v>0</c:v>
                </c:pt>
                <c:pt idx="428">
                  <c:v>0</c:v>
                </c:pt>
                <c:pt idx="432">
                  <c:v>0</c:v>
                </c:pt>
                <c:pt idx="436">
                  <c:v>0</c:v>
                </c:pt>
                <c:pt idx="440">
                  <c:v>0</c:v>
                </c:pt>
                <c:pt idx="444">
                  <c:v>0</c:v>
                </c:pt>
                <c:pt idx="448">
                  <c:v>0</c:v>
                </c:pt>
                <c:pt idx="452">
                  <c:v>9451.8497619628906</c:v>
                </c:pt>
                <c:pt idx="456">
                  <c:v>0</c:v>
                </c:pt>
                <c:pt idx="460">
                  <c:v>0</c:v>
                </c:pt>
                <c:pt idx="464">
                  <c:v>0</c:v>
                </c:pt>
                <c:pt idx="468">
                  <c:v>0</c:v>
                </c:pt>
                <c:pt idx="472">
                  <c:v>0</c:v>
                </c:pt>
                <c:pt idx="476">
                  <c:v>0</c:v>
                </c:pt>
                <c:pt idx="480">
                  <c:v>0</c:v>
                </c:pt>
                <c:pt idx="484">
                  <c:v>9451.55419921875</c:v>
                </c:pt>
                <c:pt idx="488">
                  <c:v>0</c:v>
                </c:pt>
                <c:pt idx="492">
                  <c:v>0</c:v>
                </c:pt>
                <c:pt idx="496">
                  <c:v>0</c:v>
                </c:pt>
                <c:pt idx="500">
                  <c:v>0</c:v>
                </c:pt>
                <c:pt idx="504">
                  <c:v>0</c:v>
                </c:pt>
                <c:pt idx="508">
                  <c:v>0</c:v>
                </c:pt>
                <c:pt idx="512">
                  <c:v>0</c:v>
                </c:pt>
                <c:pt idx="516">
                  <c:v>9452.1214294433594</c:v>
                </c:pt>
                <c:pt idx="520">
                  <c:v>0</c:v>
                </c:pt>
                <c:pt idx="524">
                  <c:v>0</c:v>
                </c:pt>
                <c:pt idx="528">
                  <c:v>0</c:v>
                </c:pt>
                <c:pt idx="532">
                  <c:v>0</c:v>
                </c:pt>
                <c:pt idx="536">
                  <c:v>0</c:v>
                </c:pt>
                <c:pt idx="540">
                  <c:v>0</c:v>
                </c:pt>
                <c:pt idx="544">
                  <c:v>0</c:v>
                </c:pt>
                <c:pt idx="548">
                  <c:v>9451.6352233886719</c:v>
                </c:pt>
                <c:pt idx="552">
                  <c:v>0</c:v>
                </c:pt>
                <c:pt idx="556">
                  <c:v>0</c:v>
                </c:pt>
                <c:pt idx="560">
                  <c:v>0</c:v>
                </c:pt>
                <c:pt idx="564">
                  <c:v>0</c:v>
                </c:pt>
                <c:pt idx="568">
                  <c:v>0</c:v>
                </c:pt>
                <c:pt idx="572">
                  <c:v>0</c:v>
                </c:pt>
                <c:pt idx="576">
                  <c:v>0</c:v>
                </c:pt>
                <c:pt idx="580">
                  <c:v>9451.8497619628906</c:v>
                </c:pt>
                <c:pt idx="584">
                  <c:v>0</c:v>
                </c:pt>
                <c:pt idx="588">
                  <c:v>0</c:v>
                </c:pt>
                <c:pt idx="592">
                  <c:v>0</c:v>
                </c:pt>
                <c:pt idx="596">
                  <c:v>0</c:v>
                </c:pt>
                <c:pt idx="600">
                  <c:v>0</c:v>
                </c:pt>
                <c:pt idx="604">
                  <c:v>0</c:v>
                </c:pt>
                <c:pt idx="608">
                  <c:v>0</c:v>
                </c:pt>
                <c:pt idx="612">
                  <c:v>9451.3111267089844</c:v>
                </c:pt>
                <c:pt idx="616">
                  <c:v>0</c:v>
                </c:pt>
                <c:pt idx="620">
                  <c:v>0</c:v>
                </c:pt>
                <c:pt idx="624">
                  <c:v>0</c:v>
                </c:pt>
                <c:pt idx="628">
                  <c:v>0</c:v>
                </c:pt>
                <c:pt idx="632">
                  <c:v>0</c:v>
                </c:pt>
                <c:pt idx="636">
                  <c:v>0</c:v>
                </c:pt>
                <c:pt idx="640">
                  <c:v>0</c:v>
                </c:pt>
                <c:pt idx="644">
                  <c:v>9451.7687377929687</c:v>
                </c:pt>
                <c:pt idx="648">
                  <c:v>0</c:v>
                </c:pt>
                <c:pt idx="652">
                  <c:v>0</c:v>
                </c:pt>
                <c:pt idx="656">
                  <c:v>0</c:v>
                </c:pt>
                <c:pt idx="660">
                  <c:v>0</c:v>
                </c:pt>
                <c:pt idx="664">
                  <c:v>0</c:v>
                </c:pt>
                <c:pt idx="668">
                  <c:v>0</c:v>
                </c:pt>
                <c:pt idx="672">
                  <c:v>0</c:v>
                </c:pt>
                <c:pt idx="676">
                  <c:v>9451.3111267089844</c:v>
                </c:pt>
                <c:pt idx="680">
                  <c:v>0</c:v>
                </c:pt>
                <c:pt idx="684">
                  <c:v>0</c:v>
                </c:pt>
                <c:pt idx="688">
                  <c:v>0</c:v>
                </c:pt>
                <c:pt idx="692">
                  <c:v>0</c:v>
                </c:pt>
                <c:pt idx="696">
                  <c:v>0</c:v>
                </c:pt>
                <c:pt idx="700">
                  <c:v>0</c:v>
                </c:pt>
                <c:pt idx="704">
                  <c:v>0</c:v>
                </c:pt>
                <c:pt idx="708">
                  <c:v>9451.9593505859375</c:v>
                </c:pt>
                <c:pt idx="712">
                  <c:v>0</c:v>
                </c:pt>
                <c:pt idx="716">
                  <c:v>0</c:v>
                </c:pt>
                <c:pt idx="720">
                  <c:v>0</c:v>
                </c:pt>
                <c:pt idx="724">
                  <c:v>0</c:v>
                </c:pt>
                <c:pt idx="728">
                  <c:v>0</c:v>
                </c:pt>
                <c:pt idx="732">
                  <c:v>0</c:v>
                </c:pt>
                <c:pt idx="736">
                  <c:v>0</c:v>
                </c:pt>
                <c:pt idx="740">
                  <c:v>9451.3635864257812</c:v>
                </c:pt>
                <c:pt idx="744">
                  <c:v>0</c:v>
                </c:pt>
                <c:pt idx="748">
                  <c:v>0</c:v>
                </c:pt>
                <c:pt idx="752">
                  <c:v>0</c:v>
                </c:pt>
                <c:pt idx="756">
                  <c:v>0</c:v>
                </c:pt>
                <c:pt idx="760">
                  <c:v>0</c:v>
                </c:pt>
                <c:pt idx="764">
                  <c:v>0</c:v>
                </c:pt>
                <c:pt idx="768">
                  <c:v>0</c:v>
                </c:pt>
                <c:pt idx="772">
                  <c:v>9451.7162780761719</c:v>
                </c:pt>
                <c:pt idx="776">
                  <c:v>0</c:v>
                </c:pt>
                <c:pt idx="780">
                  <c:v>0</c:v>
                </c:pt>
                <c:pt idx="784">
                  <c:v>0</c:v>
                </c:pt>
                <c:pt idx="788">
                  <c:v>0</c:v>
                </c:pt>
                <c:pt idx="792">
                  <c:v>0</c:v>
                </c:pt>
                <c:pt idx="796">
                  <c:v>0</c:v>
                </c:pt>
                <c:pt idx="800">
                  <c:v>0</c:v>
                </c:pt>
                <c:pt idx="804">
                  <c:v>9451.7973022460937</c:v>
                </c:pt>
                <c:pt idx="808">
                  <c:v>0</c:v>
                </c:pt>
                <c:pt idx="812">
                  <c:v>0</c:v>
                </c:pt>
                <c:pt idx="816">
                  <c:v>0</c:v>
                </c:pt>
                <c:pt idx="820">
                  <c:v>0</c:v>
                </c:pt>
                <c:pt idx="824">
                  <c:v>0</c:v>
                </c:pt>
                <c:pt idx="828">
                  <c:v>0</c:v>
                </c:pt>
                <c:pt idx="832">
                  <c:v>0</c:v>
                </c:pt>
                <c:pt idx="836">
                  <c:v>9450.8774108886719</c:v>
                </c:pt>
                <c:pt idx="840">
                  <c:v>0</c:v>
                </c:pt>
                <c:pt idx="844">
                  <c:v>0</c:v>
                </c:pt>
                <c:pt idx="848">
                  <c:v>0</c:v>
                </c:pt>
                <c:pt idx="852">
                  <c:v>0</c:v>
                </c:pt>
                <c:pt idx="856">
                  <c:v>0</c:v>
                </c:pt>
                <c:pt idx="860">
                  <c:v>0</c:v>
                </c:pt>
                <c:pt idx="864">
                  <c:v>0</c:v>
                </c:pt>
                <c:pt idx="868">
                  <c:v>9451.0394592285156</c:v>
                </c:pt>
                <c:pt idx="872">
                  <c:v>0</c:v>
                </c:pt>
                <c:pt idx="876">
                  <c:v>0</c:v>
                </c:pt>
                <c:pt idx="880">
                  <c:v>0</c:v>
                </c:pt>
                <c:pt idx="884">
                  <c:v>0</c:v>
                </c:pt>
                <c:pt idx="888">
                  <c:v>0</c:v>
                </c:pt>
                <c:pt idx="892">
                  <c:v>0</c:v>
                </c:pt>
                <c:pt idx="896">
                  <c:v>0</c:v>
                </c:pt>
                <c:pt idx="900">
                  <c:v>9451.2015075683594</c:v>
                </c:pt>
                <c:pt idx="904">
                  <c:v>0</c:v>
                </c:pt>
                <c:pt idx="908">
                  <c:v>0</c:v>
                </c:pt>
                <c:pt idx="912">
                  <c:v>0</c:v>
                </c:pt>
                <c:pt idx="916">
                  <c:v>0</c:v>
                </c:pt>
                <c:pt idx="920">
                  <c:v>0</c:v>
                </c:pt>
                <c:pt idx="924">
                  <c:v>0</c:v>
                </c:pt>
                <c:pt idx="928">
                  <c:v>0</c:v>
                </c:pt>
                <c:pt idx="932">
                  <c:v>9450.8774108886719</c:v>
                </c:pt>
                <c:pt idx="936">
                  <c:v>0</c:v>
                </c:pt>
                <c:pt idx="940">
                  <c:v>0</c:v>
                </c:pt>
                <c:pt idx="944">
                  <c:v>0</c:v>
                </c:pt>
                <c:pt idx="948">
                  <c:v>0</c:v>
                </c:pt>
                <c:pt idx="952">
                  <c:v>0</c:v>
                </c:pt>
                <c:pt idx="956">
                  <c:v>0</c:v>
                </c:pt>
                <c:pt idx="960">
                  <c:v>0</c:v>
                </c:pt>
                <c:pt idx="964">
                  <c:v>9451.8783569335937</c:v>
                </c:pt>
                <c:pt idx="968">
                  <c:v>0</c:v>
                </c:pt>
                <c:pt idx="972">
                  <c:v>0</c:v>
                </c:pt>
                <c:pt idx="976">
                  <c:v>0</c:v>
                </c:pt>
                <c:pt idx="980">
                  <c:v>0</c:v>
                </c:pt>
                <c:pt idx="984">
                  <c:v>0</c:v>
                </c:pt>
                <c:pt idx="988">
                  <c:v>0</c:v>
                </c:pt>
                <c:pt idx="992">
                  <c:v>0</c:v>
                </c:pt>
                <c:pt idx="996">
                  <c:v>9452.1738586425781</c:v>
                </c:pt>
                <c:pt idx="1000">
                  <c:v>0</c:v>
                </c:pt>
                <c:pt idx="1004">
                  <c:v>0</c:v>
                </c:pt>
                <c:pt idx="1008">
                  <c:v>0</c:v>
                </c:pt>
                <c:pt idx="1012">
                  <c:v>0</c:v>
                </c:pt>
                <c:pt idx="1016">
                  <c:v>0</c:v>
                </c:pt>
                <c:pt idx="1020">
                  <c:v>0</c:v>
                </c:pt>
              </c:numCache>
            </c:numRef>
          </c:val>
        </c:ser>
        <c:axId val="101168256"/>
        <c:axId val="101169792"/>
      </c:barChart>
      <c:catAx>
        <c:axId val="101168256"/>
        <c:scaling>
          <c:orientation val="minMax"/>
        </c:scaling>
        <c:axPos val="b"/>
        <c:tickLblPos val="nextTo"/>
        <c:crossAx val="101169792"/>
        <c:crosses val="autoZero"/>
        <c:auto val="1"/>
        <c:lblAlgn val="ctr"/>
        <c:lblOffset val="100"/>
      </c:catAx>
      <c:valAx>
        <c:axId val="101169792"/>
        <c:scaling>
          <c:orientation val="minMax"/>
          <c:max val="9452"/>
          <c:min val="9450"/>
        </c:scaling>
        <c:axPos val="l"/>
        <c:majorGridlines/>
        <c:numFmt formatCode="0.000" sourceLinked="1"/>
        <c:tickLblPos val="nextTo"/>
        <c:crossAx val="101168256"/>
        <c:crosses val="autoZero"/>
        <c:crossBetween val="between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complete_timestamps!$T$1</c:f>
              <c:strCache>
                <c:ptCount val="1"/>
                <c:pt idx="0">
                  <c:v>T4 width</c:v>
                </c:pt>
              </c:strCache>
            </c:strRef>
          </c:tx>
          <c:val>
            <c:numRef>
              <c:f>complete_timestamps!$T$2:$T$1030</c:f>
              <c:numCache>
                <c:formatCode>0.000</c:formatCode>
                <c:ptCount val="1029"/>
                <c:pt idx="0">
                  <c:v>0</c:v>
                </c:pt>
                <c:pt idx="4">
                  <c:v>0</c:v>
                </c:pt>
                <c:pt idx="8">
                  <c:v>0</c:v>
                </c:pt>
                <c:pt idx="12">
                  <c:v>0</c:v>
                </c:pt>
                <c:pt idx="16">
                  <c:v>1020.3536682128906</c:v>
                </c:pt>
                <c:pt idx="20">
                  <c:v>0</c:v>
                </c:pt>
                <c:pt idx="24">
                  <c:v>0</c:v>
                </c:pt>
                <c:pt idx="28">
                  <c:v>0</c:v>
                </c:pt>
                <c:pt idx="32">
                  <c:v>0</c:v>
                </c:pt>
                <c:pt idx="36">
                  <c:v>0</c:v>
                </c:pt>
                <c:pt idx="40">
                  <c:v>0</c:v>
                </c:pt>
                <c:pt idx="44">
                  <c:v>0</c:v>
                </c:pt>
                <c:pt idx="48">
                  <c:v>1020.1105651855469</c:v>
                </c:pt>
                <c:pt idx="52">
                  <c:v>0</c:v>
                </c:pt>
                <c:pt idx="56">
                  <c:v>0</c:v>
                </c:pt>
                <c:pt idx="60">
                  <c:v>0</c:v>
                </c:pt>
                <c:pt idx="64">
                  <c:v>0</c:v>
                </c:pt>
                <c:pt idx="68">
                  <c:v>0</c:v>
                </c:pt>
                <c:pt idx="72">
                  <c:v>0</c:v>
                </c:pt>
                <c:pt idx="76">
                  <c:v>0</c:v>
                </c:pt>
                <c:pt idx="80">
                  <c:v>1020.2726440429687</c:v>
                </c:pt>
                <c:pt idx="84">
                  <c:v>0</c:v>
                </c:pt>
                <c:pt idx="88">
                  <c:v>0</c:v>
                </c:pt>
                <c:pt idx="92">
                  <c:v>0</c:v>
                </c:pt>
                <c:pt idx="96">
                  <c:v>0</c:v>
                </c:pt>
                <c:pt idx="100">
                  <c:v>0</c:v>
                </c:pt>
                <c:pt idx="104">
                  <c:v>0</c:v>
                </c:pt>
                <c:pt idx="108">
                  <c:v>0</c:v>
                </c:pt>
                <c:pt idx="112">
                  <c:v>1020.1105346679687</c:v>
                </c:pt>
                <c:pt idx="116">
                  <c:v>0</c:v>
                </c:pt>
                <c:pt idx="120">
                  <c:v>0</c:v>
                </c:pt>
                <c:pt idx="124">
                  <c:v>0</c:v>
                </c:pt>
                <c:pt idx="128">
                  <c:v>0</c:v>
                </c:pt>
                <c:pt idx="132">
                  <c:v>0</c:v>
                </c:pt>
                <c:pt idx="136">
                  <c:v>0</c:v>
                </c:pt>
                <c:pt idx="140">
                  <c:v>0</c:v>
                </c:pt>
                <c:pt idx="144">
                  <c:v>1020.029541015625</c:v>
                </c:pt>
                <c:pt idx="148">
                  <c:v>0</c:v>
                </c:pt>
                <c:pt idx="152">
                  <c:v>0</c:v>
                </c:pt>
                <c:pt idx="156">
                  <c:v>0</c:v>
                </c:pt>
                <c:pt idx="160">
                  <c:v>0</c:v>
                </c:pt>
                <c:pt idx="164">
                  <c:v>0</c:v>
                </c:pt>
                <c:pt idx="168">
                  <c:v>0</c:v>
                </c:pt>
                <c:pt idx="172">
                  <c:v>0</c:v>
                </c:pt>
                <c:pt idx="176">
                  <c:v>1020.4346923828125</c:v>
                </c:pt>
                <c:pt idx="180">
                  <c:v>0</c:v>
                </c:pt>
                <c:pt idx="184">
                  <c:v>0</c:v>
                </c:pt>
                <c:pt idx="188">
                  <c:v>0</c:v>
                </c:pt>
                <c:pt idx="192">
                  <c:v>0</c:v>
                </c:pt>
                <c:pt idx="196">
                  <c:v>0</c:v>
                </c:pt>
                <c:pt idx="200">
                  <c:v>0</c:v>
                </c:pt>
                <c:pt idx="204">
                  <c:v>0</c:v>
                </c:pt>
                <c:pt idx="208">
                  <c:v>1020.7587890625</c:v>
                </c:pt>
                <c:pt idx="212">
                  <c:v>0</c:v>
                </c:pt>
                <c:pt idx="216">
                  <c:v>0</c:v>
                </c:pt>
                <c:pt idx="220">
                  <c:v>0</c:v>
                </c:pt>
                <c:pt idx="224">
                  <c:v>0</c:v>
                </c:pt>
                <c:pt idx="228">
                  <c:v>0</c:v>
                </c:pt>
                <c:pt idx="232">
                  <c:v>0</c:v>
                </c:pt>
                <c:pt idx="236">
                  <c:v>0</c:v>
                </c:pt>
                <c:pt idx="240">
                  <c:v>1020.4346923828125</c:v>
                </c:pt>
                <c:pt idx="244">
                  <c:v>0</c:v>
                </c:pt>
                <c:pt idx="248">
                  <c:v>0</c:v>
                </c:pt>
                <c:pt idx="252">
                  <c:v>0</c:v>
                </c:pt>
                <c:pt idx="256">
                  <c:v>0</c:v>
                </c:pt>
                <c:pt idx="260">
                  <c:v>0</c:v>
                </c:pt>
                <c:pt idx="264">
                  <c:v>0</c:v>
                </c:pt>
                <c:pt idx="268">
                  <c:v>0</c:v>
                </c:pt>
                <c:pt idx="272">
                  <c:v>1019.9485168457031</c:v>
                </c:pt>
                <c:pt idx="276">
                  <c:v>0</c:v>
                </c:pt>
                <c:pt idx="280">
                  <c:v>0</c:v>
                </c:pt>
                <c:pt idx="284">
                  <c:v>0</c:v>
                </c:pt>
                <c:pt idx="288">
                  <c:v>0</c:v>
                </c:pt>
                <c:pt idx="292">
                  <c:v>0</c:v>
                </c:pt>
                <c:pt idx="296">
                  <c:v>0</c:v>
                </c:pt>
                <c:pt idx="300">
                  <c:v>0</c:v>
                </c:pt>
                <c:pt idx="304">
                  <c:v>1019.948486328125</c:v>
                </c:pt>
                <c:pt idx="308">
                  <c:v>0</c:v>
                </c:pt>
                <c:pt idx="312">
                  <c:v>0</c:v>
                </c:pt>
                <c:pt idx="316">
                  <c:v>0</c:v>
                </c:pt>
                <c:pt idx="320">
                  <c:v>0</c:v>
                </c:pt>
                <c:pt idx="324">
                  <c:v>0</c:v>
                </c:pt>
                <c:pt idx="328">
                  <c:v>0</c:v>
                </c:pt>
                <c:pt idx="332">
                  <c:v>0</c:v>
                </c:pt>
                <c:pt idx="336">
                  <c:v>1020.6777648925781</c:v>
                </c:pt>
                <c:pt idx="340">
                  <c:v>0</c:v>
                </c:pt>
                <c:pt idx="344">
                  <c:v>0</c:v>
                </c:pt>
                <c:pt idx="348">
                  <c:v>0</c:v>
                </c:pt>
                <c:pt idx="352">
                  <c:v>0</c:v>
                </c:pt>
                <c:pt idx="356">
                  <c:v>0</c:v>
                </c:pt>
                <c:pt idx="360">
                  <c:v>0</c:v>
                </c:pt>
                <c:pt idx="364">
                  <c:v>0</c:v>
                </c:pt>
                <c:pt idx="368">
                  <c:v>1020.5967407226562</c:v>
                </c:pt>
                <c:pt idx="372">
                  <c:v>0</c:v>
                </c:pt>
                <c:pt idx="376">
                  <c:v>0</c:v>
                </c:pt>
                <c:pt idx="380">
                  <c:v>0</c:v>
                </c:pt>
                <c:pt idx="384">
                  <c:v>0</c:v>
                </c:pt>
                <c:pt idx="388">
                  <c:v>0</c:v>
                </c:pt>
                <c:pt idx="392">
                  <c:v>0</c:v>
                </c:pt>
                <c:pt idx="396">
                  <c:v>0</c:v>
                </c:pt>
                <c:pt idx="400">
                  <c:v>1020.1915893554687</c:v>
                </c:pt>
                <c:pt idx="404">
                  <c:v>0</c:v>
                </c:pt>
                <c:pt idx="408">
                  <c:v>0</c:v>
                </c:pt>
                <c:pt idx="412">
                  <c:v>0</c:v>
                </c:pt>
                <c:pt idx="416">
                  <c:v>0</c:v>
                </c:pt>
                <c:pt idx="420">
                  <c:v>0</c:v>
                </c:pt>
                <c:pt idx="424">
                  <c:v>0</c:v>
                </c:pt>
                <c:pt idx="428">
                  <c:v>0</c:v>
                </c:pt>
                <c:pt idx="432">
                  <c:v>1019.7864379882812</c:v>
                </c:pt>
                <c:pt idx="436">
                  <c:v>0</c:v>
                </c:pt>
                <c:pt idx="440">
                  <c:v>0</c:v>
                </c:pt>
                <c:pt idx="444">
                  <c:v>0</c:v>
                </c:pt>
                <c:pt idx="448">
                  <c:v>0</c:v>
                </c:pt>
                <c:pt idx="452">
                  <c:v>0</c:v>
                </c:pt>
                <c:pt idx="456">
                  <c:v>0</c:v>
                </c:pt>
                <c:pt idx="460">
                  <c:v>0</c:v>
                </c:pt>
                <c:pt idx="464">
                  <c:v>1020.2201538085937</c:v>
                </c:pt>
                <c:pt idx="468">
                  <c:v>0</c:v>
                </c:pt>
                <c:pt idx="472">
                  <c:v>0</c:v>
                </c:pt>
                <c:pt idx="476">
                  <c:v>0</c:v>
                </c:pt>
                <c:pt idx="480">
                  <c:v>0</c:v>
                </c:pt>
                <c:pt idx="484">
                  <c:v>0</c:v>
                </c:pt>
                <c:pt idx="488">
                  <c:v>0</c:v>
                </c:pt>
                <c:pt idx="492">
                  <c:v>0</c:v>
                </c:pt>
                <c:pt idx="496">
                  <c:v>1020.5157165527344</c:v>
                </c:pt>
                <c:pt idx="500">
                  <c:v>0</c:v>
                </c:pt>
                <c:pt idx="504">
                  <c:v>0</c:v>
                </c:pt>
                <c:pt idx="508">
                  <c:v>0</c:v>
                </c:pt>
                <c:pt idx="512">
                  <c:v>0</c:v>
                </c:pt>
                <c:pt idx="516">
                  <c:v>0</c:v>
                </c:pt>
                <c:pt idx="520">
                  <c:v>0</c:v>
                </c:pt>
                <c:pt idx="524">
                  <c:v>0</c:v>
                </c:pt>
                <c:pt idx="528">
                  <c:v>1020.1105651855469</c:v>
                </c:pt>
                <c:pt idx="532">
                  <c:v>0</c:v>
                </c:pt>
                <c:pt idx="536">
                  <c:v>0</c:v>
                </c:pt>
                <c:pt idx="540">
                  <c:v>0</c:v>
                </c:pt>
                <c:pt idx="544">
                  <c:v>0</c:v>
                </c:pt>
                <c:pt idx="548">
                  <c:v>0</c:v>
                </c:pt>
                <c:pt idx="552">
                  <c:v>0</c:v>
                </c:pt>
                <c:pt idx="556">
                  <c:v>0</c:v>
                </c:pt>
                <c:pt idx="560">
                  <c:v>1020.4346923828125</c:v>
                </c:pt>
                <c:pt idx="564">
                  <c:v>0</c:v>
                </c:pt>
                <c:pt idx="568">
                  <c:v>0</c:v>
                </c:pt>
                <c:pt idx="572">
                  <c:v>0</c:v>
                </c:pt>
                <c:pt idx="576">
                  <c:v>0</c:v>
                </c:pt>
                <c:pt idx="580">
                  <c:v>0</c:v>
                </c:pt>
                <c:pt idx="584">
                  <c:v>0</c:v>
                </c:pt>
                <c:pt idx="588">
                  <c:v>0</c:v>
                </c:pt>
                <c:pt idx="592">
                  <c:v>1019.948486328125</c:v>
                </c:pt>
                <c:pt idx="596">
                  <c:v>0</c:v>
                </c:pt>
                <c:pt idx="600">
                  <c:v>0</c:v>
                </c:pt>
                <c:pt idx="604">
                  <c:v>0</c:v>
                </c:pt>
                <c:pt idx="608">
                  <c:v>0</c:v>
                </c:pt>
                <c:pt idx="612">
                  <c:v>0</c:v>
                </c:pt>
                <c:pt idx="616">
                  <c:v>0</c:v>
                </c:pt>
                <c:pt idx="620">
                  <c:v>0</c:v>
                </c:pt>
                <c:pt idx="624">
                  <c:v>1020.4346618652344</c:v>
                </c:pt>
                <c:pt idx="628">
                  <c:v>0</c:v>
                </c:pt>
                <c:pt idx="632">
                  <c:v>0</c:v>
                </c:pt>
                <c:pt idx="636">
                  <c:v>0</c:v>
                </c:pt>
                <c:pt idx="640">
                  <c:v>0</c:v>
                </c:pt>
                <c:pt idx="644">
                  <c:v>0</c:v>
                </c:pt>
                <c:pt idx="648">
                  <c:v>0</c:v>
                </c:pt>
                <c:pt idx="652">
                  <c:v>0</c:v>
                </c:pt>
                <c:pt idx="656">
                  <c:v>1020.1105651855469</c:v>
                </c:pt>
                <c:pt idx="660">
                  <c:v>0</c:v>
                </c:pt>
                <c:pt idx="664">
                  <c:v>0</c:v>
                </c:pt>
                <c:pt idx="668">
                  <c:v>0</c:v>
                </c:pt>
                <c:pt idx="672">
                  <c:v>0</c:v>
                </c:pt>
                <c:pt idx="676">
                  <c:v>0</c:v>
                </c:pt>
                <c:pt idx="680">
                  <c:v>0</c:v>
                </c:pt>
                <c:pt idx="684">
                  <c:v>0</c:v>
                </c:pt>
                <c:pt idx="688">
                  <c:v>1020.5967407226562</c:v>
                </c:pt>
                <c:pt idx="692">
                  <c:v>0</c:v>
                </c:pt>
                <c:pt idx="696">
                  <c:v>0</c:v>
                </c:pt>
                <c:pt idx="700">
                  <c:v>0</c:v>
                </c:pt>
                <c:pt idx="704">
                  <c:v>0</c:v>
                </c:pt>
                <c:pt idx="708">
                  <c:v>0</c:v>
                </c:pt>
                <c:pt idx="712">
                  <c:v>0</c:v>
                </c:pt>
                <c:pt idx="716">
                  <c:v>0</c:v>
                </c:pt>
                <c:pt idx="720">
                  <c:v>1019.948486328125</c:v>
                </c:pt>
                <c:pt idx="724">
                  <c:v>0</c:v>
                </c:pt>
                <c:pt idx="728">
                  <c:v>0</c:v>
                </c:pt>
                <c:pt idx="732">
                  <c:v>0</c:v>
                </c:pt>
                <c:pt idx="736">
                  <c:v>0</c:v>
                </c:pt>
                <c:pt idx="740">
                  <c:v>0</c:v>
                </c:pt>
                <c:pt idx="744">
                  <c:v>0</c:v>
                </c:pt>
                <c:pt idx="748">
                  <c:v>0</c:v>
                </c:pt>
                <c:pt idx="752">
                  <c:v>1019.948486328125</c:v>
                </c:pt>
                <c:pt idx="756">
                  <c:v>0</c:v>
                </c:pt>
                <c:pt idx="760">
                  <c:v>0</c:v>
                </c:pt>
                <c:pt idx="764">
                  <c:v>0</c:v>
                </c:pt>
                <c:pt idx="768">
                  <c:v>0</c:v>
                </c:pt>
                <c:pt idx="772">
                  <c:v>0</c:v>
                </c:pt>
                <c:pt idx="776">
                  <c:v>0</c:v>
                </c:pt>
                <c:pt idx="780">
                  <c:v>0</c:v>
                </c:pt>
                <c:pt idx="784">
                  <c:v>1020.2726135253906</c:v>
                </c:pt>
                <c:pt idx="788">
                  <c:v>0</c:v>
                </c:pt>
                <c:pt idx="792">
                  <c:v>0</c:v>
                </c:pt>
                <c:pt idx="796">
                  <c:v>0</c:v>
                </c:pt>
                <c:pt idx="800">
                  <c:v>0</c:v>
                </c:pt>
                <c:pt idx="804">
                  <c:v>0</c:v>
                </c:pt>
                <c:pt idx="808">
                  <c:v>0</c:v>
                </c:pt>
                <c:pt idx="812">
                  <c:v>0</c:v>
                </c:pt>
                <c:pt idx="816">
                  <c:v>1019.7054138183594</c:v>
                </c:pt>
                <c:pt idx="820">
                  <c:v>0</c:v>
                </c:pt>
                <c:pt idx="824">
                  <c:v>0</c:v>
                </c:pt>
                <c:pt idx="828">
                  <c:v>0</c:v>
                </c:pt>
                <c:pt idx="832">
                  <c:v>0</c:v>
                </c:pt>
                <c:pt idx="836">
                  <c:v>0</c:v>
                </c:pt>
                <c:pt idx="840">
                  <c:v>0</c:v>
                </c:pt>
                <c:pt idx="844">
                  <c:v>0</c:v>
                </c:pt>
                <c:pt idx="848">
                  <c:v>1020.5967407226562</c:v>
                </c:pt>
                <c:pt idx="852">
                  <c:v>0</c:v>
                </c:pt>
                <c:pt idx="856">
                  <c:v>0</c:v>
                </c:pt>
                <c:pt idx="860">
                  <c:v>0</c:v>
                </c:pt>
                <c:pt idx="864">
                  <c:v>0</c:v>
                </c:pt>
                <c:pt idx="868">
                  <c:v>0</c:v>
                </c:pt>
                <c:pt idx="872">
                  <c:v>0</c:v>
                </c:pt>
                <c:pt idx="876">
                  <c:v>0</c:v>
                </c:pt>
                <c:pt idx="880">
                  <c:v>1020.5967407226562</c:v>
                </c:pt>
                <c:pt idx="884">
                  <c:v>0</c:v>
                </c:pt>
                <c:pt idx="888">
                  <c:v>0</c:v>
                </c:pt>
                <c:pt idx="892">
                  <c:v>0</c:v>
                </c:pt>
                <c:pt idx="896">
                  <c:v>0</c:v>
                </c:pt>
                <c:pt idx="900">
                  <c:v>0</c:v>
                </c:pt>
                <c:pt idx="904">
                  <c:v>0</c:v>
                </c:pt>
                <c:pt idx="908">
                  <c:v>0</c:v>
                </c:pt>
                <c:pt idx="912">
                  <c:v>1020.5157165527344</c:v>
                </c:pt>
                <c:pt idx="916">
                  <c:v>0</c:v>
                </c:pt>
                <c:pt idx="920">
                  <c:v>0</c:v>
                </c:pt>
                <c:pt idx="924">
                  <c:v>0</c:v>
                </c:pt>
                <c:pt idx="928">
                  <c:v>0</c:v>
                </c:pt>
                <c:pt idx="932">
                  <c:v>0</c:v>
                </c:pt>
                <c:pt idx="936">
                  <c:v>0</c:v>
                </c:pt>
                <c:pt idx="940">
                  <c:v>0</c:v>
                </c:pt>
                <c:pt idx="944">
                  <c:v>1020.7587890625</c:v>
                </c:pt>
                <c:pt idx="948">
                  <c:v>0</c:v>
                </c:pt>
                <c:pt idx="952">
                  <c:v>0</c:v>
                </c:pt>
                <c:pt idx="956">
                  <c:v>0</c:v>
                </c:pt>
                <c:pt idx="960">
                  <c:v>0</c:v>
                </c:pt>
                <c:pt idx="964">
                  <c:v>0</c:v>
                </c:pt>
                <c:pt idx="968">
                  <c:v>0</c:v>
                </c:pt>
                <c:pt idx="972">
                  <c:v>0</c:v>
                </c:pt>
                <c:pt idx="976">
                  <c:v>1020.1105346679687</c:v>
                </c:pt>
                <c:pt idx="980">
                  <c:v>0</c:v>
                </c:pt>
                <c:pt idx="984">
                  <c:v>0</c:v>
                </c:pt>
                <c:pt idx="988">
                  <c:v>0</c:v>
                </c:pt>
                <c:pt idx="992">
                  <c:v>0</c:v>
                </c:pt>
                <c:pt idx="996">
                  <c:v>0</c:v>
                </c:pt>
                <c:pt idx="1000">
                  <c:v>0</c:v>
                </c:pt>
                <c:pt idx="1004">
                  <c:v>0</c:v>
                </c:pt>
                <c:pt idx="1008">
                  <c:v>1019.7864685058594</c:v>
                </c:pt>
                <c:pt idx="1012">
                  <c:v>0</c:v>
                </c:pt>
                <c:pt idx="1016">
                  <c:v>0</c:v>
                </c:pt>
                <c:pt idx="1020">
                  <c:v>0</c:v>
                </c:pt>
              </c:numCache>
            </c:numRef>
          </c:val>
        </c:ser>
        <c:axId val="101205504"/>
        <c:axId val="101207040"/>
      </c:barChart>
      <c:catAx>
        <c:axId val="101205504"/>
        <c:scaling>
          <c:orientation val="minMax"/>
        </c:scaling>
        <c:axPos val="b"/>
        <c:tickLblPos val="nextTo"/>
        <c:crossAx val="101207040"/>
        <c:crosses val="autoZero"/>
        <c:auto val="1"/>
        <c:lblAlgn val="ctr"/>
        <c:lblOffset val="100"/>
      </c:catAx>
      <c:valAx>
        <c:axId val="101207040"/>
        <c:scaling>
          <c:orientation val="minMax"/>
          <c:max val="1021"/>
          <c:min val="1019"/>
        </c:scaling>
        <c:axPos val="l"/>
        <c:majorGridlines/>
        <c:numFmt formatCode="0.000" sourceLinked="1"/>
        <c:tickLblPos val="nextTo"/>
        <c:crossAx val="101205504"/>
        <c:crosses val="autoZero"/>
        <c:crossBetween val="between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complete_timestamps!$U$1</c:f>
              <c:strCache>
                <c:ptCount val="1"/>
                <c:pt idx="0">
                  <c:v>T5-T4</c:v>
                </c:pt>
              </c:strCache>
            </c:strRef>
          </c:tx>
          <c:val>
            <c:numRef>
              <c:f>complete_timestamps!$U$2:$U$1030</c:f>
              <c:numCache>
                <c:formatCode>0.000</c:formatCode>
                <c:ptCount val="1029"/>
                <c:pt idx="0">
                  <c:v>0</c:v>
                </c:pt>
                <c:pt idx="4">
                  <c:v>0</c:v>
                </c:pt>
                <c:pt idx="8">
                  <c:v>0</c:v>
                </c:pt>
                <c:pt idx="12">
                  <c:v>0</c:v>
                </c:pt>
                <c:pt idx="16">
                  <c:v>12324.382476806641</c:v>
                </c:pt>
                <c:pt idx="20">
                  <c:v>0</c:v>
                </c:pt>
                <c:pt idx="24">
                  <c:v>0</c:v>
                </c:pt>
                <c:pt idx="28">
                  <c:v>0</c:v>
                </c:pt>
                <c:pt idx="32">
                  <c:v>0</c:v>
                </c:pt>
                <c:pt idx="36">
                  <c:v>0</c:v>
                </c:pt>
                <c:pt idx="40">
                  <c:v>0</c:v>
                </c:pt>
                <c:pt idx="44">
                  <c:v>0</c:v>
                </c:pt>
                <c:pt idx="48">
                  <c:v>12324.382476806641</c:v>
                </c:pt>
                <c:pt idx="52">
                  <c:v>0</c:v>
                </c:pt>
                <c:pt idx="56">
                  <c:v>0</c:v>
                </c:pt>
                <c:pt idx="60">
                  <c:v>0</c:v>
                </c:pt>
                <c:pt idx="64">
                  <c:v>0</c:v>
                </c:pt>
                <c:pt idx="68">
                  <c:v>0</c:v>
                </c:pt>
                <c:pt idx="72">
                  <c:v>0</c:v>
                </c:pt>
                <c:pt idx="76">
                  <c:v>0</c:v>
                </c:pt>
                <c:pt idx="80">
                  <c:v>12324.353912353516</c:v>
                </c:pt>
                <c:pt idx="84">
                  <c:v>0</c:v>
                </c:pt>
                <c:pt idx="88">
                  <c:v>0</c:v>
                </c:pt>
                <c:pt idx="92">
                  <c:v>0</c:v>
                </c:pt>
                <c:pt idx="96">
                  <c:v>0</c:v>
                </c:pt>
                <c:pt idx="100">
                  <c:v>0</c:v>
                </c:pt>
                <c:pt idx="104">
                  <c:v>0</c:v>
                </c:pt>
                <c:pt idx="108">
                  <c:v>0</c:v>
                </c:pt>
                <c:pt idx="112">
                  <c:v>12324.706573486328</c:v>
                </c:pt>
                <c:pt idx="116">
                  <c:v>0</c:v>
                </c:pt>
                <c:pt idx="120">
                  <c:v>0</c:v>
                </c:pt>
                <c:pt idx="124">
                  <c:v>0</c:v>
                </c:pt>
                <c:pt idx="128">
                  <c:v>0</c:v>
                </c:pt>
                <c:pt idx="132">
                  <c:v>0</c:v>
                </c:pt>
                <c:pt idx="136">
                  <c:v>0</c:v>
                </c:pt>
                <c:pt idx="140">
                  <c:v>0</c:v>
                </c:pt>
                <c:pt idx="144">
                  <c:v>12324.463500976563</c:v>
                </c:pt>
                <c:pt idx="148">
                  <c:v>0</c:v>
                </c:pt>
                <c:pt idx="152">
                  <c:v>0</c:v>
                </c:pt>
                <c:pt idx="156">
                  <c:v>0</c:v>
                </c:pt>
                <c:pt idx="160">
                  <c:v>0</c:v>
                </c:pt>
                <c:pt idx="164">
                  <c:v>0</c:v>
                </c:pt>
                <c:pt idx="168">
                  <c:v>0</c:v>
                </c:pt>
                <c:pt idx="172">
                  <c:v>0</c:v>
                </c:pt>
                <c:pt idx="176">
                  <c:v>12324.787628173828</c:v>
                </c:pt>
                <c:pt idx="180">
                  <c:v>0</c:v>
                </c:pt>
                <c:pt idx="184">
                  <c:v>0</c:v>
                </c:pt>
                <c:pt idx="188">
                  <c:v>0</c:v>
                </c:pt>
                <c:pt idx="192">
                  <c:v>0</c:v>
                </c:pt>
                <c:pt idx="196">
                  <c:v>0</c:v>
                </c:pt>
                <c:pt idx="200">
                  <c:v>0</c:v>
                </c:pt>
                <c:pt idx="204">
                  <c:v>0</c:v>
                </c:pt>
                <c:pt idx="208">
                  <c:v>12324.544525146484</c:v>
                </c:pt>
                <c:pt idx="212">
                  <c:v>0</c:v>
                </c:pt>
                <c:pt idx="216">
                  <c:v>0</c:v>
                </c:pt>
                <c:pt idx="220">
                  <c:v>0</c:v>
                </c:pt>
                <c:pt idx="224">
                  <c:v>0</c:v>
                </c:pt>
                <c:pt idx="228">
                  <c:v>0</c:v>
                </c:pt>
                <c:pt idx="232">
                  <c:v>0</c:v>
                </c:pt>
                <c:pt idx="236">
                  <c:v>0</c:v>
                </c:pt>
                <c:pt idx="240">
                  <c:v>12324.382476806641</c:v>
                </c:pt>
                <c:pt idx="244">
                  <c:v>0</c:v>
                </c:pt>
                <c:pt idx="248">
                  <c:v>0</c:v>
                </c:pt>
                <c:pt idx="252">
                  <c:v>0</c:v>
                </c:pt>
                <c:pt idx="256">
                  <c:v>0</c:v>
                </c:pt>
                <c:pt idx="260">
                  <c:v>0</c:v>
                </c:pt>
                <c:pt idx="264">
                  <c:v>0</c:v>
                </c:pt>
                <c:pt idx="268">
                  <c:v>0</c:v>
                </c:pt>
                <c:pt idx="272">
                  <c:v>12324.706604003906</c:v>
                </c:pt>
                <c:pt idx="276">
                  <c:v>0</c:v>
                </c:pt>
                <c:pt idx="280">
                  <c:v>0</c:v>
                </c:pt>
                <c:pt idx="284">
                  <c:v>0</c:v>
                </c:pt>
                <c:pt idx="288">
                  <c:v>0</c:v>
                </c:pt>
                <c:pt idx="292">
                  <c:v>0</c:v>
                </c:pt>
                <c:pt idx="296">
                  <c:v>0</c:v>
                </c:pt>
                <c:pt idx="300">
                  <c:v>0</c:v>
                </c:pt>
                <c:pt idx="304">
                  <c:v>12324.515960693359</c:v>
                </c:pt>
                <c:pt idx="308">
                  <c:v>0</c:v>
                </c:pt>
                <c:pt idx="312">
                  <c:v>0</c:v>
                </c:pt>
                <c:pt idx="316">
                  <c:v>0</c:v>
                </c:pt>
                <c:pt idx="320">
                  <c:v>0</c:v>
                </c:pt>
                <c:pt idx="324">
                  <c:v>0</c:v>
                </c:pt>
                <c:pt idx="328">
                  <c:v>0</c:v>
                </c:pt>
                <c:pt idx="332">
                  <c:v>0</c:v>
                </c:pt>
                <c:pt idx="336">
                  <c:v>12324.625549316406</c:v>
                </c:pt>
                <c:pt idx="340">
                  <c:v>0</c:v>
                </c:pt>
                <c:pt idx="344">
                  <c:v>0</c:v>
                </c:pt>
                <c:pt idx="348">
                  <c:v>0</c:v>
                </c:pt>
                <c:pt idx="352">
                  <c:v>0</c:v>
                </c:pt>
                <c:pt idx="356">
                  <c:v>0</c:v>
                </c:pt>
                <c:pt idx="360">
                  <c:v>0</c:v>
                </c:pt>
                <c:pt idx="364">
                  <c:v>0</c:v>
                </c:pt>
                <c:pt idx="368">
                  <c:v>12324.787628173828</c:v>
                </c:pt>
                <c:pt idx="372">
                  <c:v>0</c:v>
                </c:pt>
                <c:pt idx="376">
                  <c:v>0</c:v>
                </c:pt>
                <c:pt idx="380">
                  <c:v>0</c:v>
                </c:pt>
                <c:pt idx="384">
                  <c:v>0</c:v>
                </c:pt>
                <c:pt idx="388">
                  <c:v>0</c:v>
                </c:pt>
                <c:pt idx="392">
                  <c:v>0</c:v>
                </c:pt>
                <c:pt idx="396">
                  <c:v>0</c:v>
                </c:pt>
                <c:pt idx="400">
                  <c:v>12324.515960693359</c:v>
                </c:pt>
                <c:pt idx="404">
                  <c:v>0</c:v>
                </c:pt>
                <c:pt idx="408">
                  <c:v>0</c:v>
                </c:pt>
                <c:pt idx="412">
                  <c:v>0</c:v>
                </c:pt>
                <c:pt idx="416">
                  <c:v>0</c:v>
                </c:pt>
                <c:pt idx="420">
                  <c:v>0</c:v>
                </c:pt>
                <c:pt idx="424">
                  <c:v>0</c:v>
                </c:pt>
                <c:pt idx="428">
                  <c:v>0</c:v>
                </c:pt>
                <c:pt idx="432">
                  <c:v>12324.625549316406</c:v>
                </c:pt>
                <c:pt idx="436">
                  <c:v>0</c:v>
                </c:pt>
                <c:pt idx="440">
                  <c:v>0</c:v>
                </c:pt>
                <c:pt idx="444">
                  <c:v>0</c:v>
                </c:pt>
                <c:pt idx="448">
                  <c:v>0</c:v>
                </c:pt>
                <c:pt idx="452">
                  <c:v>0</c:v>
                </c:pt>
                <c:pt idx="456">
                  <c:v>0</c:v>
                </c:pt>
                <c:pt idx="460">
                  <c:v>0</c:v>
                </c:pt>
                <c:pt idx="464">
                  <c:v>12324.544525146484</c:v>
                </c:pt>
                <c:pt idx="468">
                  <c:v>0</c:v>
                </c:pt>
                <c:pt idx="472">
                  <c:v>0</c:v>
                </c:pt>
                <c:pt idx="476">
                  <c:v>0</c:v>
                </c:pt>
                <c:pt idx="480">
                  <c:v>0</c:v>
                </c:pt>
                <c:pt idx="484">
                  <c:v>0</c:v>
                </c:pt>
                <c:pt idx="488">
                  <c:v>0</c:v>
                </c:pt>
                <c:pt idx="492">
                  <c:v>0</c:v>
                </c:pt>
                <c:pt idx="496">
                  <c:v>12324.301452636719</c:v>
                </c:pt>
                <c:pt idx="500">
                  <c:v>0</c:v>
                </c:pt>
                <c:pt idx="504">
                  <c:v>0</c:v>
                </c:pt>
                <c:pt idx="508">
                  <c:v>0</c:v>
                </c:pt>
                <c:pt idx="512">
                  <c:v>0</c:v>
                </c:pt>
                <c:pt idx="516">
                  <c:v>0</c:v>
                </c:pt>
                <c:pt idx="520">
                  <c:v>0</c:v>
                </c:pt>
                <c:pt idx="524">
                  <c:v>0</c:v>
                </c:pt>
                <c:pt idx="528">
                  <c:v>12324.544525146484</c:v>
                </c:pt>
                <c:pt idx="532">
                  <c:v>0</c:v>
                </c:pt>
                <c:pt idx="536">
                  <c:v>0</c:v>
                </c:pt>
                <c:pt idx="540">
                  <c:v>0</c:v>
                </c:pt>
                <c:pt idx="544">
                  <c:v>0</c:v>
                </c:pt>
                <c:pt idx="548">
                  <c:v>0</c:v>
                </c:pt>
                <c:pt idx="552">
                  <c:v>0</c:v>
                </c:pt>
                <c:pt idx="556">
                  <c:v>0</c:v>
                </c:pt>
                <c:pt idx="560">
                  <c:v>12324.463500976563</c:v>
                </c:pt>
                <c:pt idx="564">
                  <c:v>0</c:v>
                </c:pt>
                <c:pt idx="568">
                  <c:v>0</c:v>
                </c:pt>
                <c:pt idx="572">
                  <c:v>0</c:v>
                </c:pt>
                <c:pt idx="576">
                  <c:v>0</c:v>
                </c:pt>
                <c:pt idx="580">
                  <c:v>0</c:v>
                </c:pt>
                <c:pt idx="584">
                  <c:v>0</c:v>
                </c:pt>
                <c:pt idx="588">
                  <c:v>0</c:v>
                </c:pt>
                <c:pt idx="592">
                  <c:v>12324.625549316406</c:v>
                </c:pt>
                <c:pt idx="596">
                  <c:v>0</c:v>
                </c:pt>
                <c:pt idx="600">
                  <c:v>0</c:v>
                </c:pt>
                <c:pt idx="604">
                  <c:v>0</c:v>
                </c:pt>
                <c:pt idx="608">
                  <c:v>0</c:v>
                </c:pt>
                <c:pt idx="612">
                  <c:v>0</c:v>
                </c:pt>
                <c:pt idx="616">
                  <c:v>0</c:v>
                </c:pt>
                <c:pt idx="620">
                  <c:v>0</c:v>
                </c:pt>
                <c:pt idx="624">
                  <c:v>12324.86865234375</c:v>
                </c:pt>
                <c:pt idx="628">
                  <c:v>0</c:v>
                </c:pt>
                <c:pt idx="632">
                  <c:v>0</c:v>
                </c:pt>
                <c:pt idx="636">
                  <c:v>0</c:v>
                </c:pt>
                <c:pt idx="640">
                  <c:v>0</c:v>
                </c:pt>
                <c:pt idx="644">
                  <c:v>0</c:v>
                </c:pt>
                <c:pt idx="648">
                  <c:v>0</c:v>
                </c:pt>
                <c:pt idx="652">
                  <c:v>0</c:v>
                </c:pt>
                <c:pt idx="656">
                  <c:v>12324.625549316406</c:v>
                </c:pt>
                <c:pt idx="660">
                  <c:v>0</c:v>
                </c:pt>
                <c:pt idx="664">
                  <c:v>0</c:v>
                </c:pt>
                <c:pt idx="668">
                  <c:v>0</c:v>
                </c:pt>
                <c:pt idx="672">
                  <c:v>0</c:v>
                </c:pt>
                <c:pt idx="676">
                  <c:v>0</c:v>
                </c:pt>
                <c:pt idx="680">
                  <c:v>0</c:v>
                </c:pt>
                <c:pt idx="684">
                  <c:v>0</c:v>
                </c:pt>
                <c:pt idx="688">
                  <c:v>12324.463500976563</c:v>
                </c:pt>
                <c:pt idx="692">
                  <c:v>0</c:v>
                </c:pt>
                <c:pt idx="696">
                  <c:v>0</c:v>
                </c:pt>
                <c:pt idx="700">
                  <c:v>0</c:v>
                </c:pt>
                <c:pt idx="704">
                  <c:v>0</c:v>
                </c:pt>
                <c:pt idx="708">
                  <c:v>0</c:v>
                </c:pt>
                <c:pt idx="712">
                  <c:v>0</c:v>
                </c:pt>
                <c:pt idx="716">
                  <c:v>0</c:v>
                </c:pt>
                <c:pt idx="720">
                  <c:v>12324.382476806641</c:v>
                </c:pt>
                <c:pt idx="724">
                  <c:v>0</c:v>
                </c:pt>
                <c:pt idx="728">
                  <c:v>0</c:v>
                </c:pt>
                <c:pt idx="732">
                  <c:v>0</c:v>
                </c:pt>
                <c:pt idx="736">
                  <c:v>0</c:v>
                </c:pt>
                <c:pt idx="740">
                  <c:v>0</c:v>
                </c:pt>
                <c:pt idx="744">
                  <c:v>0</c:v>
                </c:pt>
                <c:pt idx="748">
                  <c:v>0</c:v>
                </c:pt>
                <c:pt idx="752">
                  <c:v>12324.625549316406</c:v>
                </c:pt>
                <c:pt idx="756">
                  <c:v>0</c:v>
                </c:pt>
                <c:pt idx="760">
                  <c:v>0</c:v>
                </c:pt>
                <c:pt idx="764">
                  <c:v>0</c:v>
                </c:pt>
                <c:pt idx="768">
                  <c:v>0</c:v>
                </c:pt>
                <c:pt idx="772">
                  <c:v>0</c:v>
                </c:pt>
                <c:pt idx="776">
                  <c:v>0</c:v>
                </c:pt>
                <c:pt idx="780">
                  <c:v>0</c:v>
                </c:pt>
                <c:pt idx="784">
                  <c:v>12324.544525146484</c:v>
                </c:pt>
                <c:pt idx="788">
                  <c:v>0</c:v>
                </c:pt>
                <c:pt idx="792">
                  <c:v>0</c:v>
                </c:pt>
                <c:pt idx="796">
                  <c:v>0</c:v>
                </c:pt>
                <c:pt idx="800">
                  <c:v>0</c:v>
                </c:pt>
                <c:pt idx="804">
                  <c:v>0</c:v>
                </c:pt>
                <c:pt idx="808">
                  <c:v>0</c:v>
                </c:pt>
                <c:pt idx="812">
                  <c:v>0</c:v>
                </c:pt>
                <c:pt idx="816">
                  <c:v>12324.706573486328</c:v>
                </c:pt>
                <c:pt idx="820">
                  <c:v>0</c:v>
                </c:pt>
                <c:pt idx="824">
                  <c:v>0</c:v>
                </c:pt>
                <c:pt idx="828">
                  <c:v>0</c:v>
                </c:pt>
                <c:pt idx="832">
                  <c:v>0</c:v>
                </c:pt>
                <c:pt idx="836">
                  <c:v>0</c:v>
                </c:pt>
                <c:pt idx="840">
                  <c:v>0</c:v>
                </c:pt>
                <c:pt idx="844">
                  <c:v>0</c:v>
                </c:pt>
                <c:pt idx="848">
                  <c:v>12324.625549316406</c:v>
                </c:pt>
                <c:pt idx="852">
                  <c:v>0</c:v>
                </c:pt>
                <c:pt idx="856">
                  <c:v>0</c:v>
                </c:pt>
                <c:pt idx="860">
                  <c:v>0</c:v>
                </c:pt>
                <c:pt idx="864">
                  <c:v>0</c:v>
                </c:pt>
                <c:pt idx="868">
                  <c:v>0</c:v>
                </c:pt>
                <c:pt idx="872">
                  <c:v>0</c:v>
                </c:pt>
                <c:pt idx="876">
                  <c:v>0</c:v>
                </c:pt>
                <c:pt idx="880">
                  <c:v>12324.625549316406</c:v>
                </c:pt>
                <c:pt idx="884">
                  <c:v>0</c:v>
                </c:pt>
                <c:pt idx="888">
                  <c:v>0</c:v>
                </c:pt>
                <c:pt idx="892">
                  <c:v>0</c:v>
                </c:pt>
                <c:pt idx="896">
                  <c:v>0</c:v>
                </c:pt>
                <c:pt idx="900">
                  <c:v>0</c:v>
                </c:pt>
                <c:pt idx="904">
                  <c:v>0</c:v>
                </c:pt>
                <c:pt idx="908">
                  <c:v>0</c:v>
                </c:pt>
                <c:pt idx="912">
                  <c:v>12324.86865234375</c:v>
                </c:pt>
                <c:pt idx="916">
                  <c:v>0</c:v>
                </c:pt>
                <c:pt idx="920">
                  <c:v>0</c:v>
                </c:pt>
                <c:pt idx="924">
                  <c:v>0</c:v>
                </c:pt>
                <c:pt idx="928">
                  <c:v>0</c:v>
                </c:pt>
                <c:pt idx="932">
                  <c:v>0</c:v>
                </c:pt>
                <c:pt idx="936">
                  <c:v>0</c:v>
                </c:pt>
                <c:pt idx="940">
                  <c:v>0</c:v>
                </c:pt>
                <c:pt idx="944">
                  <c:v>12324.625549316406</c:v>
                </c:pt>
                <c:pt idx="948">
                  <c:v>0</c:v>
                </c:pt>
                <c:pt idx="952">
                  <c:v>0</c:v>
                </c:pt>
                <c:pt idx="956">
                  <c:v>0</c:v>
                </c:pt>
                <c:pt idx="960">
                  <c:v>0</c:v>
                </c:pt>
                <c:pt idx="964">
                  <c:v>0</c:v>
                </c:pt>
                <c:pt idx="968">
                  <c:v>0</c:v>
                </c:pt>
                <c:pt idx="972">
                  <c:v>0</c:v>
                </c:pt>
                <c:pt idx="976">
                  <c:v>12324.544525146484</c:v>
                </c:pt>
                <c:pt idx="980">
                  <c:v>0</c:v>
                </c:pt>
                <c:pt idx="984">
                  <c:v>0</c:v>
                </c:pt>
                <c:pt idx="988">
                  <c:v>0</c:v>
                </c:pt>
                <c:pt idx="992">
                  <c:v>0</c:v>
                </c:pt>
                <c:pt idx="996">
                  <c:v>0</c:v>
                </c:pt>
                <c:pt idx="1000">
                  <c:v>0</c:v>
                </c:pt>
                <c:pt idx="1004">
                  <c:v>0</c:v>
                </c:pt>
                <c:pt idx="1008">
                  <c:v>12324.625579833984</c:v>
                </c:pt>
                <c:pt idx="1012">
                  <c:v>0</c:v>
                </c:pt>
                <c:pt idx="1016">
                  <c:v>0</c:v>
                </c:pt>
                <c:pt idx="1020">
                  <c:v>0</c:v>
                </c:pt>
              </c:numCache>
            </c:numRef>
          </c:val>
        </c:ser>
        <c:axId val="101218560"/>
        <c:axId val="101228544"/>
      </c:barChart>
      <c:catAx>
        <c:axId val="101218560"/>
        <c:scaling>
          <c:orientation val="minMax"/>
        </c:scaling>
        <c:axPos val="b"/>
        <c:tickLblPos val="nextTo"/>
        <c:crossAx val="101228544"/>
        <c:crosses val="autoZero"/>
        <c:auto val="1"/>
        <c:lblAlgn val="ctr"/>
        <c:lblOffset val="100"/>
      </c:catAx>
      <c:valAx>
        <c:axId val="101228544"/>
        <c:scaling>
          <c:orientation val="minMax"/>
          <c:max val="12326"/>
          <c:min val="12324"/>
        </c:scaling>
        <c:axPos val="l"/>
        <c:majorGridlines/>
        <c:numFmt formatCode="0.000" sourceLinked="1"/>
        <c:tickLblPos val="nextTo"/>
        <c:crossAx val="101218560"/>
        <c:crosses val="autoZero"/>
        <c:crossBetween val="between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complete_timestamps!$V$1</c:f>
              <c:strCache>
                <c:ptCount val="1"/>
                <c:pt idx="0">
                  <c:v>T5 width</c:v>
                </c:pt>
              </c:strCache>
            </c:strRef>
          </c:tx>
          <c:val>
            <c:numRef>
              <c:f>complete_timestamps!$V$2:$V$1030</c:f>
              <c:numCache>
                <c:formatCode>0.000</c:formatCode>
                <c:ptCount val="1029"/>
                <c:pt idx="0">
                  <c:v>0</c:v>
                </c:pt>
                <c:pt idx="4">
                  <c:v>0</c:v>
                </c:pt>
                <c:pt idx="8">
                  <c:v>0</c:v>
                </c:pt>
                <c:pt idx="12">
                  <c:v>0</c:v>
                </c:pt>
                <c:pt idx="16">
                  <c:v>0</c:v>
                </c:pt>
                <c:pt idx="20">
                  <c:v>0</c:v>
                </c:pt>
                <c:pt idx="24">
                  <c:v>1006.4975280761719</c:v>
                </c:pt>
                <c:pt idx="28">
                  <c:v>0</c:v>
                </c:pt>
                <c:pt idx="32">
                  <c:v>0</c:v>
                </c:pt>
                <c:pt idx="36">
                  <c:v>0</c:v>
                </c:pt>
                <c:pt idx="40">
                  <c:v>0</c:v>
                </c:pt>
                <c:pt idx="44">
                  <c:v>0</c:v>
                </c:pt>
                <c:pt idx="48">
                  <c:v>0</c:v>
                </c:pt>
                <c:pt idx="52">
                  <c:v>0</c:v>
                </c:pt>
                <c:pt idx="56">
                  <c:v>1006.0113220214844</c:v>
                </c:pt>
                <c:pt idx="60">
                  <c:v>0</c:v>
                </c:pt>
                <c:pt idx="64">
                  <c:v>0</c:v>
                </c:pt>
                <c:pt idx="68">
                  <c:v>0</c:v>
                </c:pt>
                <c:pt idx="72">
                  <c:v>0</c:v>
                </c:pt>
                <c:pt idx="76">
                  <c:v>0</c:v>
                </c:pt>
                <c:pt idx="80">
                  <c:v>0</c:v>
                </c:pt>
                <c:pt idx="84">
                  <c:v>0</c:v>
                </c:pt>
                <c:pt idx="88">
                  <c:v>1006.2544250488281</c:v>
                </c:pt>
                <c:pt idx="92">
                  <c:v>0</c:v>
                </c:pt>
                <c:pt idx="96">
                  <c:v>0</c:v>
                </c:pt>
                <c:pt idx="100">
                  <c:v>0</c:v>
                </c:pt>
                <c:pt idx="104">
                  <c:v>0</c:v>
                </c:pt>
                <c:pt idx="108">
                  <c:v>0</c:v>
                </c:pt>
                <c:pt idx="112">
                  <c:v>0</c:v>
                </c:pt>
                <c:pt idx="116">
                  <c:v>0</c:v>
                </c:pt>
                <c:pt idx="120">
                  <c:v>1005.9303283691406</c:v>
                </c:pt>
                <c:pt idx="124">
                  <c:v>0</c:v>
                </c:pt>
                <c:pt idx="128">
                  <c:v>0</c:v>
                </c:pt>
                <c:pt idx="132">
                  <c:v>0</c:v>
                </c:pt>
                <c:pt idx="136">
                  <c:v>0</c:v>
                </c:pt>
                <c:pt idx="140">
                  <c:v>0</c:v>
                </c:pt>
                <c:pt idx="144">
                  <c:v>0</c:v>
                </c:pt>
                <c:pt idx="148">
                  <c:v>0</c:v>
                </c:pt>
                <c:pt idx="152">
                  <c:v>1005.9303283691406</c:v>
                </c:pt>
                <c:pt idx="156">
                  <c:v>0</c:v>
                </c:pt>
                <c:pt idx="160">
                  <c:v>0</c:v>
                </c:pt>
                <c:pt idx="164">
                  <c:v>0</c:v>
                </c:pt>
                <c:pt idx="168">
                  <c:v>0</c:v>
                </c:pt>
                <c:pt idx="172">
                  <c:v>0</c:v>
                </c:pt>
                <c:pt idx="176">
                  <c:v>0</c:v>
                </c:pt>
                <c:pt idx="180">
                  <c:v>0</c:v>
                </c:pt>
                <c:pt idx="184">
                  <c:v>1006.33544921875</c:v>
                </c:pt>
                <c:pt idx="188">
                  <c:v>0</c:v>
                </c:pt>
                <c:pt idx="192">
                  <c:v>0</c:v>
                </c:pt>
                <c:pt idx="196">
                  <c:v>0</c:v>
                </c:pt>
                <c:pt idx="200">
                  <c:v>0</c:v>
                </c:pt>
                <c:pt idx="204">
                  <c:v>0</c:v>
                </c:pt>
                <c:pt idx="208">
                  <c:v>0</c:v>
                </c:pt>
                <c:pt idx="212">
                  <c:v>0</c:v>
                </c:pt>
                <c:pt idx="216">
                  <c:v>1006.7406005859375</c:v>
                </c:pt>
                <c:pt idx="220">
                  <c:v>0</c:v>
                </c:pt>
                <c:pt idx="224">
                  <c:v>0</c:v>
                </c:pt>
                <c:pt idx="228">
                  <c:v>0</c:v>
                </c:pt>
                <c:pt idx="232">
                  <c:v>0</c:v>
                </c:pt>
                <c:pt idx="236">
                  <c:v>0</c:v>
                </c:pt>
                <c:pt idx="240">
                  <c:v>0</c:v>
                </c:pt>
                <c:pt idx="244">
                  <c:v>0</c:v>
                </c:pt>
                <c:pt idx="248">
                  <c:v>1006.5785522460937</c:v>
                </c:pt>
                <c:pt idx="252">
                  <c:v>0</c:v>
                </c:pt>
                <c:pt idx="256">
                  <c:v>0</c:v>
                </c:pt>
                <c:pt idx="260">
                  <c:v>0</c:v>
                </c:pt>
                <c:pt idx="264">
                  <c:v>0</c:v>
                </c:pt>
                <c:pt idx="268">
                  <c:v>0</c:v>
                </c:pt>
                <c:pt idx="272">
                  <c:v>0</c:v>
                </c:pt>
                <c:pt idx="276">
                  <c:v>0</c:v>
                </c:pt>
                <c:pt idx="280">
                  <c:v>1005.8492736816406</c:v>
                </c:pt>
                <c:pt idx="284">
                  <c:v>0</c:v>
                </c:pt>
                <c:pt idx="288">
                  <c:v>0</c:v>
                </c:pt>
                <c:pt idx="292">
                  <c:v>0</c:v>
                </c:pt>
                <c:pt idx="296">
                  <c:v>0</c:v>
                </c:pt>
                <c:pt idx="300">
                  <c:v>0</c:v>
                </c:pt>
                <c:pt idx="304">
                  <c:v>0</c:v>
                </c:pt>
                <c:pt idx="308">
                  <c:v>0</c:v>
                </c:pt>
                <c:pt idx="312">
                  <c:v>1005.6872253417969</c:v>
                </c:pt>
                <c:pt idx="316">
                  <c:v>0</c:v>
                </c:pt>
                <c:pt idx="320">
                  <c:v>0</c:v>
                </c:pt>
                <c:pt idx="324">
                  <c:v>0</c:v>
                </c:pt>
                <c:pt idx="328">
                  <c:v>0</c:v>
                </c:pt>
                <c:pt idx="332">
                  <c:v>0</c:v>
                </c:pt>
                <c:pt idx="336">
                  <c:v>0</c:v>
                </c:pt>
                <c:pt idx="340">
                  <c:v>0</c:v>
                </c:pt>
                <c:pt idx="344">
                  <c:v>1006.4164733886719</c:v>
                </c:pt>
                <c:pt idx="348">
                  <c:v>0</c:v>
                </c:pt>
                <c:pt idx="352">
                  <c:v>0</c:v>
                </c:pt>
                <c:pt idx="356">
                  <c:v>0</c:v>
                </c:pt>
                <c:pt idx="360">
                  <c:v>0</c:v>
                </c:pt>
                <c:pt idx="364">
                  <c:v>0</c:v>
                </c:pt>
                <c:pt idx="368">
                  <c:v>0</c:v>
                </c:pt>
                <c:pt idx="372">
                  <c:v>0</c:v>
                </c:pt>
                <c:pt idx="376">
                  <c:v>1006.33544921875</c:v>
                </c:pt>
                <c:pt idx="380">
                  <c:v>0</c:v>
                </c:pt>
                <c:pt idx="384">
                  <c:v>0</c:v>
                </c:pt>
                <c:pt idx="388">
                  <c:v>0</c:v>
                </c:pt>
                <c:pt idx="392">
                  <c:v>0</c:v>
                </c:pt>
                <c:pt idx="396">
                  <c:v>0</c:v>
                </c:pt>
                <c:pt idx="400">
                  <c:v>0</c:v>
                </c:pt>
                <c:pt idx="404">
                  <c:v>0</c:v>
                </c:pt>
                <c:pt idx="408">
                  <c:v>1006.33544921875</c:v>
                </c:pt>
                <c:pt idx="412">
                  <c:v>0</c:v>
                </c:pt>
                <c:pt idx="416">
                  <c:v>0</c:v>
                </c:pt>
                <c:pt idx="420">
                  <c:v>0</c:v>
                </c:pt>
                <c:pt idx="424">
                  <c:v>0</c:v>
                </c:pt>
                <c:pt idx="428">
                  <c:v>0</c:v>
                </c:pt>
                <c:pt idx="432">
                  <c:v>0</c:v>
                </c:pt>
                <c:pt idx="436">
                  <c:v>0</c:v>
                </c:pt>
                <c:pt idx="440">
                  <c:v>1005.4441223144531</c:v>
                </c:pt>
                <c:pt idx="444">
                  <c:v>0</c:v>
                </c:pt>
                <c:pt idx="448">
                  <c:v>0</c:v>
                </c:pt>
                <c:pt idx="452">
                  <c:v>0</c:v>
                </c:pt>
                <c:pt idx="456">
                  <c:v>0</c:v>
                </c:pt>
                <c:pt idx="460">
                  <c:v>0</c:v>
                </c:pt>
                <c:pt idx="464">
                  <c:v>0</c:v>
                </c:pt>
                <c:pt idx="468">
                  <c:v>0</c:v>
                </c:pt>
                <c:pt idx="472">
                  <c:v>1006.1734008789062</c:v>
                </c:pt>
                <c:pt idx="476">
                  <c:v>0</c:v>
                </c:pt>
                <c:pt idx="480">
                  <c:v>0</c:v>
                </c:pt>
                <c:pt idx="484">
                  <c:v>0</c:v>
                </c:pt>
                <c:pt idx="488">
                  <c:v>0</c:v>
                </c:pt>
                <c:pt idx="492">
                  <c:v>0</c:v>
                </c:pt>
                <c:pt idx="496">
                  <c:v>0</c:v>
                </c:pt>
                <c:pt idx="500">
                  <c:v>0</c:v>
                </c:pt>
                <c:pt idx="504">
                  <c:v>1006.4975280761719</c:v>
                </c:pt>
                <c:pt idx="508">
                  <c:v>0</c:v>
                </c:pt>
                <c:pt idx="512">
                  <c:v>0</c:v>
                </c:pt>
                <c:pt idx="516">
                  <c:v>0</c:v>
                </c:pt>
                <c:pt idx="520">
                  <c:v>0</c:v>
                </c:pt>
                <c:pt idx="524">
                  <c:v>0</c:v>
                </c:pt>
                <c:pt idx="528">
                  <c:v>0</c:v>
                </c:pt>
                <c:pt idx="532">
                  <c:v>0</c:v>
                </c:pt>
                <c:pt idx="536">
                  <c:v>1005.606201171875</c:v>
                </c:pt>
                <c:pt idx="540">
                  <c:v>0</c:v>
                </c:pt>
                <c:pt idx="544">
                  <c:v>0</c:v>
                </c:pt>
                <c:pt idx="548">
                  <c:v>0</c:v>
                </c:pt>
                <c:pt idx="552">
                  <c:v>0</c:v>
                </c:pt>
                <c:pt idx="556">
                  <c:v>0</c:v>
                </c:pt>
                <c:pt idx="560">
                  <c:v>0</c:v>
                </c:pt>
                <c:pt idx="564">
                  <c:v>0</c:v>
                </c:pt>
                <c:pt idx="568">
                  <c:v>1006.2544250488281</c:v>
                </c:pt>
                <c:pt idx="572">
                  <c:v>0</c:v>
                </c:pt>
                <c:pt idx="576">
                  <c:v>0</c:v>
                </c:pt>
                <c:pt idx="580">
                  <c:v>0</c:v>
                </c:pt>
                <c:pt idx="584">
                  <c:v>0</c:v>
                </c:pt>
                <c:pt idx="588">
                  <c:v>0</c:v>
                </c:pt>
                <c:pt idx="592">
                  <c:v>0</c:v>
                </c:pt>
                <c:pt idx="596">
                  <c:v>0</c:v>
                </c:pt>
                <c:pt idx="600">
                  <c:v>1005.6872253417969</c:v>
                </c:pt>
                <c:pt idx="604">
                  <c:v>0</c:v>
                </c:pt>
                <c:pt idx="608">
                  <c:v>0</c:v>
                </c:pt>
                <c:pt idx="612">
                  <c:v>0</c:v>
                </c:pt>
                <c:pt idx="616">
                  <c:v>0</c:v>
                </c:pt>
                <c:pt idx="620">
                  <c:v>0</c:v>
                </c:pt>
                <c:pt idx="624">
                  <c:v>0</c:v>
                </c:pt>
                <c:pt idx="628">
                  <c:v>0</c:v>
                </c:pt>
                <c:pt idx="632">
                  <c:v>1006.33544921875</c:v>
                </c:pt>
                <c:pt idx="636">
                  <c:v>0</c:v>
                </c:pt>
                <c:pt idx="640">
                  <c:v>0</c:v>
                </c:pt>
                <c:pt idx="644">
                  <c:v>0</c:v>
                </c:pt>
                <c:pt idx="648">
                  <c:v>0</c:v>
                </c:pt>
                <c:pt idx="652">
                  <c:v>0</c:v>
                </c:pt>
                <c:pt idx="656">
                  <c:v>0</c:v>
                </c:pt>
                <c:pt idx="660">
                  <c:v>0</c:v>
                </c:pt>
                <c:pt idx="664">
                  <c:v>1005.7682495117187</c:v>
                </c:pt>
                <c:pt idx="668">
                  <c:v>0</c:v>
                </c:pt>
                <c:pt idx="672">
                  <c:v>0</c:v>
                </c:pt>
                <c:pt idx="676">
                  <c:v>0</c:v>
                </c:pt>
                <c:pt idx="680">
                  <c:v>0</c:v>
                </c:pt>
                <c:pt idx="684">
                  <c:v>0</c:v>
                </c:pt>
                <c:pt idx="688">
                  <c:v>0</c:v>
                </c:pt>
                <c:pt idx="692">
                  <c:v>0</c:v>
                </c:pt>
                <c:pt idx="696">
                  <c:v>1006.7406005859375</c:v>
                </c:pt>
                <c:pt idx="700">
                  <c:v>0</c:v>
                </c:pt>
                <c:pt idx="704">
                  <c:v>0</c:v>
                </c:pt>
                <c:pt idx="708">
                  <c:v>0</c:v>
                </c:pt>
                <c:pt idx="712">
                  <c:v>0</c:v>
                </c:pt>
                <c:pt idx="716">
                  <c:v>0</c:v>
                </c:pt>
                <c:pt idx="720">
                  <c:v>0</c:v>
                </c:pt>
                <c:pt idx="724">
                  <c:v>0</c:v>
                </c:pt>
                <c:pt idx="728">
                  <c:v>1005.6061706542969</c:v>
                </c:pt>
                <c:pt idx="732">
                  <c:v>0</c:v>
                </c:pt>
                <c:pt idx="736">
                  <c:v>0</c:v>
                </c:pt>
                <c:pt idx="740">
                  <c:v>0</c:v>
                </c:pt>
                <c:pt idx="744">
                  <c:v>0</c:v>
                </c:pt>
                <c:pt idx="748">
                  <c:v>0</c:v>
                </c:pt>
                <c:pt idx="752">
                  <c:v>0</c:v>
                </c:pt>
                <c:pt idx="756">
                  <c:v>0</c:v>
                </c:pt>
                <c:pt idx="760">
                  <c:v>1005.8492736816406</c:v>
                </c:pt>
                <c:pt idx="764">
                  <c:v>0</c:v>
                </c:pt>
                <c:pt idx="768">
                  <c:v>0</c:v>
                </c:pt>
                <c:pt idx="772">
                  <c:v>0</c:v>
                </c:pt>
                <c:pt idx="776">
                  <c:v>0</c:v>
                </c:pt>
                <c:pt idx="780">
                  <c:v>0</c:v>
                </c:pt>
                <c:pt idx="784">
                  <c:v>0</c:v>
                </c:pt>
                <c:pt idx="788">
                  <c:v>0</c:v>
                </c:pt>
                <c:pt idx="792">
                  <c:v>1005.9302978515625</c:v>
                </c:pt>
                <c:pt idx="796">
                  <c:v>0</c:v>
                </c:pt>
                <c:pt idx="800">
                  <c:v>0</c:v>
                </c:pt>
                <c:pt idx="804">
                  <c:v>0</c:v>
                </c:pt>
                <c:pt idx="808">
                  <c:v>0</c:v>
                </c:pt>
                <c:pt idx="812">
                  <c:v>0</c:v>
                </c:pt>
                <c:pt idx="816">
                  <c:v>0</c:v>
                </c:pt>
                <c:pt idx="820">
                  <c:v>0</c:v>
                </c:pt>
                <c:pt idx="824">
                  <c:v>1005.6872253417969</c:v>
                </c:pt>
                <c:pt idx="828">
                  <c:v>0</c:v>
                </c:pt>
                <c:pt idx="832">
                  <c:v>0</c:v>
                </c:pt>
                <c:pt idx="836">
                  <c:v>0</c:v>
                </c:pt>
                <c:pt idx="840">
                  <c:v>0</c:v>
                </c:pt>
                <c:pt idx="844">
                  <c:v>0</c:v>
                </c:pt>
                <c:pt idx="848">
                  <c:v>0</c:v>
                </c:pt>
                <c:pt idx="852">
                  <c:v>0</c:v>
                </c:pt>
                <c:pt idx="856">
                  <c:v>1006.4975280761719</c:v>
                </c:pt>
                <c:pt idx="860">
                  <c:v>0</c:v>
                </c:pt>
                <c:pt idx="864">
                  <c:v>0</c:v>
                </c:pt>
                <c:pt idx="868">
                  <c:v>0</c:v>
                </c:pt>
                <c:pt idx="872">
                  <c:v>0</c:v>
                </c:pt>
                <c:pt idx="876">
                  <c:v>0</c:v>
                </c:pt>
                <c:pt idx="880">
                  <c:v>0</c:v>
                </c:pt>
                <c:pt idx="884">
                  <c:v>0</c:v>
                </c:pt>
                <c:pt idx="888">
                  <c:v>1006.41650390625</c:v>
                </c:pt>
                <c:pt idx="892">
                  <c:v>0</c:v>
                </c:pt>
                <c:pt idx="896">
                  <c:v>0</c:v>
                </c:pt>
                <c:pt idx="900">
                  <c:v>0</c:v>
                </c:pt>
                <c:pt idx="904">
                  <c:v>0</c:v>
                </c:pt>
                <c:pt idx="908">
                  <c:v>0</c:v>
                </c:pt>
                <c:pt idx="912">
                  <c:v>0</c:v>
                </c:pt>
                <c:pt idx="916">
                  <c:v>0</c:v>
                </c:pt>
                <c:pt idx="920">
                  <c:v>1006.0113525390625</c:v>
                </c:pt>
                <c:pt idx="924">
                  <c:v>0</c:v>
                </c:pt>
                <c:pt idx="928">
                  <c:v>0</c:v>
                </c:pt>
                <c:pt idx="932">
                  <c:v>0</c:v>
                </c:pt>
                <c:pt idx="936">
                  <c:v>0</c:v>
                </c:pt>
                <c:pt idx="940">
                  <c:v>0</c:v>
                </c:pt>
                <c:pt idx="944">
                  <c:v>0</c:v>
                </c:pt>
                <c:pt idx="948">
                  <c:v>0</c:v>
                </c:pt>
                <c:pt idx="952">
                  <c:v>1006.4975280761719</c:v>
                </c:pt>
                <c:pt idx="956">
                  <c:v>0</c:v>
                </c:pt>
                <c:pt idx="960">
                  <c:v>0</c:v>
                </c:pt>
                <c:pt idx="964">
                  <c:v>0</c:v>
                </c:pt>
                <c:pt idx="968">
                  <c:v>0</c:v>
                </c:pt>
                <c:pt idx="972">
                  <c:v>0</c:v>
                </c:pt>
                <c:pt idx="976">
                  <c:v>0</c:v>
                </c:pt>
                <c:pt idx="980">
                  <c:v>0</c:v>
                </c:pt>
                <c:pt idx="984">
                  <c:v>1005.8492736816406</c:v>
                </c:pt>
                <c:pt idx="988">
                  <c:v>0</c:v>
                </c:pt>
                <c:pt idx="992">
                  <c:v>0</c:v>
                </c:pt>
                <c:pt idx="996">
                  <c:v>0</c:v>
                </c:pt>
                <c:pt idx="1000">
                  <c:v>0</c:v>
                </c:pt>
                <c:pt idx="1004">
                  <c:v>0</c:v>
                </c:pt>
                <c:pt idx="1008">
                  <c:v>0</c:v>
                </c:pt>
                <c:pt idx="1012">
                  <c:v>0</c:v>
                </c:pt>
                <c:pt idx="1016">
                  <c:v>1005.6872253417969</c:v>
                </c:pt>
                <c:pt idx="1020">
                  <c:v>0</c:v>
                </c:pt>
              </c:numCache>
            </c:numRef>
          </c:val>
        </c:ser>
        <c:axId val="101235712"/>
        <c:axId val="101249792"/>
      </c:barChart>
      <c:catAx>
        <c:axId val="101235712"/>
        <c:scaling>
          <c:orientation val="minMax"/>
        </c:scaling>
        <c:axPos val="b"/>
        <c:tickLblPos val="nextTo"/>
        <c:crossAx val="101249792"/>
        <c:crosses val="autoZero"/>
        <c:auto val="1"/>
        <c:lblAlgn val="ctr"/>
        <c:lblOffset val="100"/>
      </c:catAx>
      <c:valAx>
        <c:axId val="101249792"/>
        <c:scaling>
          <c:orientation val="minMax"/>
          <c:max val="1007"/>
          <c:min val="1005"/>
        </c:scaling>
        <c:axPos val="l"/>
        <c:majorGridlines/>
        <c:numFmt formatCode="0.000" sourceLinked="1"/>
        <c:tickLblPos val="nextTo"/>
        <c:crossAx val="101235712"/>
        <c:crosses val="autoZero"/>
        <c:crossBetween val="between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133350</xdr:colOff>
      <xdr:row>0</xdr:row>
      <xdr:rowOff>152400</xdr:rowOff>
    </xdr:from>
    <xdr:to>
      <xdr:col>31</xdr:col>
      <xdr:colOff>466725</xdr:colOff>
      <xdr:row>15</xdr:row>
      <xdr:rowOff>38100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</xdr:col>
      <xdr:colOff>581025</xdr:colOff>
      <xdr:row>0</xdr:row>
      <xdr:rowOff>171450</xdr:rowOff>
    </xdr:from>
    <xdr:to>
      <xdr:col>39</xdr:col>
      <xdr:colOff>276225</xdr:colOff>
      <xdr:row>15</xdr:row>
      <xdr:rowOff>57150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133350</xdr:colOff>
      <xdr:row>16</xdr:row>
      <xdr:rowOff>9525</xdr:rowOff>
    </xdr:from>
    <xdr:to>
      <xdr:col>31</xdr:col>
      <xdr:colOff>466725</xdr:colOff>
      <xdr:row>30</xdr:row>
      <xdr:rowOff>85725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32</xdr:col>
      <xdr:colOff>19050</xdr:colOff>
      <xdr:row>16</xdr:row>
      <xdr:rowOff>0</xdr:rowOff>
    </xdr:from>
    <xdr:to>
      <xdr:col>39</xdr:col>
      <xdr:colOff>323850</xdr:colOff>
      <xdr:row>30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161925</xdr:colOff>
      <xdr:row>31</xdr:row>
      <xdr:rowOff>66675</xdr:rowOff>
    </xdr:from>
    <xdr:to>
      <xdr:col>31</xdr:col>
      <xdr:colOff>495300</xdr:colOff>
      <xdr:row>45</xdr:row>
      <xdr:rowOff>142875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32</xdr:col>
      <xdr:colOff>76200</xdr:colOff>
      <xdr:row>31</xdr:row>
      <xdr:rowOff>19050</xdr:rowOff>
    </xdr:from>
    <xdr:to>
      <xdr:col>39</xdr:col>
      <xdr:colOff>381000</xdr:colOff>
      <xdr:row>45</xdr:row>
      <xdr:rowOff>95250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200025</xdr:colOff>
      <xdr:row>46</xdr:row>
      <xdr:rowOff>76200</xdr:rowOff>
    </xdr:from>
    <xdr:to>
      <xdr:col>31</xdr:col>
      <xdr:colOff>533400</xdr:colOff>
      <xdr:row>60</xdr:row>
      <xdr:rowOff>152400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32</xdr:col>
      <xdr:colOff>104775</xdr:colOff>
      <xdr:row>46</xdr:row>
      <xdr:rowOff>57150</xdr:rowOff>
    </xdr:from>
    <xdr:to>
      <xdr:col>39</xdr:col>
      <xdr:colOff>409575</xdr:colOff>
      <xdr:row>60</xdr:row>
      <xdr:rowOff>133350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200025</xdr:colOff>
      <xdr:row>61</xdr:row>
      <xdr:rowOff>114300</xdr:rowOff>
    </xdr:from>
    <xdr:to>
      <xdr:col>31</xdr:col>
      <xdr:colOff>533400</xdr:colOff>
      <xdr:row>76</xdr:row>
      <xdr:rowOff>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32</xdr:col>
      <xdr:colOff>133350</xdr:colOff>
      <xdr:row>61</xdr:row>
      <xdr:rowOff>123825</xdr:rowOff>
    </xdr:from>
    <xdr:to>
      <xdr:col>39</xdr:col>
      <xdr:colOff>438150</xdr:colOff>
      <xdr:row>76</xdr:row>
      <xdr:rowOff>9525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266700</xdr:colOff>
      <xdr:row>0</xdr:row>
      <xdr:rowOff>180974</xdr:rowOff>
    </xdr:from>
    <xdr:to>
      <xdr:col>27</xdr:col>
      <xdr:colOff>495300</xdr:colOff>
      <xdr:row>25</xdr:row>
      <xdr:rowOff>190499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361950</xdr:colOff>
      <xdr:row>0</xdr:row>
      <xdr:rowOff>133350</xdr:rowOff>
    </xdr:from>
    <xdr:to>
      <xdr:col>25</xdr:col>
      <xdr:colOff>57150</xdr:colOff>
      <xdr:row>15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buffer_1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sample_2" connectionId="3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double_edge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B0F0"/>
    <pageSetUpPr fitToPage="1"/>
  </sheetPr>
  <dimension ref="A1:I55"/>
  <sheetViews>
    <sheetView tabSelected="1" zoomScale="85" zoomScaleNormal="85" workbookViewId="0">
      <selection activeCell="C5" sqref="C5"/>
    </sheetView>
  </sheetViews>
  <sheetFormatPr defaultRowHeight="15"/>
  <cols>
    <col min="1" max="1" width="31.5703125" customWidth="1"/>
    <col min="2" max="2" width="7.42578125" customWidth="1"/>
    <col min="3" max="3" width="103.85546875" customWidth="1"/>
    <col min="4" max="4" width="12.140625" customWidth="1"/>
    <col min="5" max="5" width="19.7109375" customWidth="1"/>
    <col min="6" max="6" width="12.7109375" bestFit="1" customWidth="1"/>
    <col min="7" max="7" width="12.140625" bestFit="1" customWidth="1"/>
    <col min="9" max="9" width="18" bestFit="1" customWidth="1"/>
  </cols>
  <sheetData>
    <row r="1" spans="1:9" ht="15.75" thickTop="1">
      <c r="A1" s="18" t="s">
        <v>9</v>
      </c>
      <c r="B1" s="18" t="s">
        <v>24</v>
      </c>
      <c r="C1" s="18" t="s">
        <v>10</v>
      </c>
      <c r="D1" s="18" t="s">
        <v>27</v>
      </c>
      <c r="E1" s="18" t="s">
        <v>11</v>
      </c>
    </row>
    <row r="2" spans="1:9">
      <c r="A2" s="19" t="s">
        <v>322</v>
      </c>
      <c r="B2" s="19" t="s">
        <v>24</v>
      </c>
      <c r="C2" s="19" t="s">
        <v>13</v>
      </c>
      <c r="D2" s="19" t="s">
        <v>236</v>
      </c>
      <c r="E2" s="19" t="s">
        <v>257</v>
      </c>
      <c r="I2" s="17" t="s">
        <v>461</v>
      </c>
    </row>
    <row r="3" spans="1:9">
      <c r="A3" s="19" t="s">
        <v>323</v>
      </c>
      <c r="B3" s="19" t="s">
        <v>24</v>
      </c>
      <c r="C3" s="19" t="s">
        <v>14</v>
      </c>
      <c r="D3" s="19" t="s">
        <v>237</v>
      </c>
      <c r="E3" s="19" t="s">
        <v>16</v>
      </c>
      <c r="I3" s="17" t="s">
        <v>462</v>
      </c>
    </row>
    <row r="4" spans="1:9">
      <c r="A4" s="19" t="s">
        <v>324</v>
      </c>
      <c r="B4" s="19" t="s">
        <v>24</v>
      </c>
      <c r="C4" s="19" t="s">
        <v>1223</v>
      </c>
      <c r="D4" s="19" t="s">
        <v>238</v>
      </c>
      <c r="E4" s="19" t="s">
        <v>15</v>
      </c>
      <c r="I4" s="17" t="s">
        <v>463</v>
      </c>
    </row>
    <row r="5" spans="1:9">
      <c r="A5" s="19" t="s">
        <v>325</v>
      </c>
      <c r="B5" s="19" t="s">
        <v>24</v>
      </c>
      <c r="C5" s="19" t="s">
        <v>17</v>
      </c>
      <c r="D5" s="19" t="s">
        <v>239</v>
      </c>
      <c r="E5" s="21" t="s">
        <v>16</v>
      </c>
      <c r="F5" s="22" t="s">
        <v>253</v>
      </c>
      <c r="G5" s="22" t="s">
        <v>254</v>
      </c>
      <c r="I5" s="17" t="s">
        <v>464</v>
      </c>
    </row>
    <row r="6" spans="1:9">
      <c r="A6" s="19" t="s">
        <v>326</v>
      </c>
      <c r="B6" s="19" t="s">
        <v>24</v>
      </c>
      <c r="C6" s="19" t="s">
        <v>663</v>
      </c>
      <c r="D6" s="19" t="s">
        <v>240</v>
      </c>
      <c r="E6" s="21" t="s">
        <v>478</v>
      </c>
      <c r="F6" s="19" t="s">
        <v>479</v>
      </c>
      <c r="G6" s="19" t="s">
        <v>480</v>
      </c>
      <c r="I6" s="17" t="s">
        <v>465</v>
      </c>
    </row>
    <row r="7" spans="1:9">
      <c r="A7" s="19" t="s">
        <v>327</v>
      </c>
      <c r="B7" s="19" t="s">
        <v>24</v>
      </c>
      <c r="C7" s="19" t="s">
        <v>277</v>
      </c>
      <c r="D7" s="19" t="s">
        <v>241</v>
      </c>
      <c r="E7" s="19" t="s">
        <v>276</v>
      </c>
      <c r="I7" s="17" t="s">
        <v>466</v>
      </c>
    </row>
    <row r="8" spans="1:9">
      <c r="A8" s="19" t="s">
        <v>328</v>
      </c>
      <c r="B8" s="19" t="s">
        <v>24</v>
      </c>
      <c r="C8" s="19" t="s">
        <v>722</v>
      </c>
      <c r="D8" s="19" t="s">
        <v>242</v>
      </c>
      <c r="E8" s="19" t="s">
        <v>18</v>
      </c>
      <c r="I8" s="17" t="s">
        <v>467</v>
      </c>
    </row>
    <row r="9" spans="1:9">
      <c r="A9" s="19" t="s">
        <v>329</v>
      </c>
      <c r="B9" s="19" t="s">
        <v>24</v>
      </c>
      <c r="C9" s="19" t="s">
        <v>252</v>
      </c>
      <c r="D9" s="19" t="s">
        <v>243</v>
      </c>
      <c r="E9" s="19" t="s">
        <v>251</v>
      </c>
      <c r="I9" s="17" t="s">
        <v>468</v>
      </c>
    </row>
    <row r="10" spans="1:9" s="17" customFormat="1">
      <c r="A10" s="20"/>
      <c r="B10" s="20"/>
      <c r="C10" s="20"/>
      <c r="D10" s="20"/>
      <c r="E10" s="20"/>
      <c r="I10" s="17" t="s">
        <v>469</v>
      </c>
    </row>
    <row r="11" spans="1:9" s="17" customFormat="1">
      <c r="A11" s="20"/>
      <c r="B11" s="20"/>
      <c r="C11" s="20"/>
      <c r="D11" s="20"/>
      <c r="E11" s="20"/>
      <c r="I11" s="17" t="s">
        <v>470</v>
      </c>
    </row>
    <row r="12" spans="1:9" s="17" customFormat="1">
      <c r="A12" s="20"/>
      <c r="B12" s="20"/>
      <c r="C12" s="20"/>
      <c r="D12" s="20"/>
      <c r="E12" s="20"/>
      <c r="I12" s="17" t="s">
        <v>471</v>
      </c>
    </row>
    <row r="13" spans="1:9">
      <c r="A13" s="19" t="s">
        <v>330</v>
      </c>
      <c r="B13" s="19" t="s">
        <v>24</v>
      </c>
      <c r="C13" s="19" t="s">
        <v>261</v>
      </c>
      <c r="D13" s="19" t="s">
        <v>247</v>
      </c>
      <c r="E13" s="19" t="s">
        <v>20</v>
      </c>
      <c r="I13" s="17" t="s">
        <v>472</v>
      </c>
    </row>
    <row r="14" spans="1:9">
      <c r="A14" s="19" t="s">
        <v>331</v>
      </c>
      <c r="B14" s="19" t="s">
        <v>24</v>
      </c>
      <c r="C14" s="19" t="s">
        <v>262</v>
      </c>
      <c r="D14" s="19" t="s">
        <v>248</v>
      </c>
      <c r="E14" s="19" t="s">
        <v>21</v>
      </c>
      <c r="I14" s="17" t="s">
        <v>473</v>
      </c>
    </row>
    <row r="15" spans="1:9" s="17" customFormat="1">
      <c r="A15" s="38" t="s">
        <v>332</v>
      </c>
      <c r="B15" s="38" t="s">
        <v>24</v>
      </c>
      <c r="C15" s="38" t="s">
        <v>249</v>
      </c>
      <c r="D15" s="38" t="s">
        <v>250</v>
      </c>
      <c r="E15" s="38" t="s">
        <v>16</v>
      </c>
      <c r="I15" s="17" t="s">
        <v>474</v>
      </c>
    </row>
    <row r="16" spans="1:9">
      <c r="A16" s="21"/>
      <c r="B16" s="40"/>
      <c r="C16" s="40"/>
      <c r="D16" s="40"/>
      <c r="E16" s="41"/>
      <c r="I16" s="17" t="s">
        <v>475</v>
      </c>
    </row>
    <row r="17" spans="1:9" s="17" customFormat="1">
      <c r="A17" s="39" t="s">
        <v>333</v>
      </c>
      <c r="B17" s="39" t="s">
        <v>26</v>
      </c>
      <c r="C17" s="39" t="s">
        <v>13</v>
      </c>
      <c r="D17" s="39" t="s">
        <v>349</v>
      </c>
      <c r="E17" s="39" t="s">
        <v>676</v>
      </c>
      <c r="I17" s="17" t="s">
        <v>476</v>
      </c>
    </row>
    <row r="18" spans="1:9" s="17" customFormat="1">
      <c r="A18" s="19" t="s">
        <v>334</v>
      </c>
      <c r="B18" s="19" t="s">
        <v>26</v>
      </c>
      <c r="C18" s="19" t="s">
        <v>14</v>
      </c>
      <c r="D18" s="19" t="s">
        <v>350</v>
      </c>
      <c r="E18" s="19" t="s">
        <v>677</v>
      </c>
      <c r="I18" s="17" t="s">
        <v>477</v>
      </c>
    </row>
    <row r="19" spans="1:9" s="17" customFormat="1">
      <c r="A19" s="19" t="s">
        <v>335</v>
      </c>
      <c r="B19" s="19" t="s">
        <v>26</v>
      </c>
      <c r="C19" s="19" t="s">
        <v>259</v>
      </c>
      <c r="D19" s="19" t="s">
        <v>351</v>
      </c>
      <c r="E19" s="19" t="s">
        <v>678</v>
      </c>
    </row>
    <row r="20" spans="1:9" s="17" customFormat="1">
      <c r="A20" s="19" t="s">
        <v>336</v>
      </c>
      <c r="B20" s="19" t="s">
        <v>26</v>
      </c>
      <c r="C20" s="19" t="s">
        <v>17</v>
      </c>
      <c r="D20" s="19" t="s">
        <v>352</v>
      </c>
      <c r="E20" s="19" t="s">
        <v>677</v>
      </c>
      <c r="F20" s="51"/>
      <c r="G20" s="51"/>
    </row>
    <row r="21" spans="1:9" s="17" customFormat="1">
      <c r="A21" s="19" t="s">
        <v>337</v>
      </c>
      <c r="B21" s="19" t="s">
        <v>26</v>
      </c>
      <c r="C21" s="19" t="s">
        <v>258</v>
      </c>
      <c r="D21" s="19" t="s">
        <v>353</v>
      </c>
      <c r="E21" s="19" t="s">
        <v>679</v>
      </c>
      <c r="F21" s="52"/>
      <c r="G21" s="52"/>
    </row>
    <row r="22" spans="1:9" s="17" customFormat="1">
      <c r="A22" s="19" t="s">
        <v>338</v>
      </c>
      <c r="B22" s="19" t="s">
        <v>26</v>
      </c>
      <c r="C22" s="19" t="s">
        <v>277</v>
      </c>
      <c r="D22" s="19" t="s">
        <v>354</v>
      </c>
      <c r="E22" s="19" t="s">
        <v>680</v>
      </c>
    </row>
    <row r="23" spans="1:9" s="17" customFormat="1">
      <c r="A23" s="19" t="s">
        <v>339</v>
      </c>
      <c r="B23" s="19" t="s">
        <v>26</v>
      </c>
      <c r="C23" s="19" t="s">
        <v>260</v>
      </c>
      <c r="D23" s="19" t="s">
        <v>355</v>
      </c>
      <c r="E23" s="19" t="s">
        <v>681</v>
      </c>
    </row>
    <row r="24" spans="1:9" s="17" customFormat="1">
      <c r="A24" s="19" t="s">
        <v>340</v>
      </c>
      <c r="B24" s="19" t="s">
        <v>26</v>
      </c>
      <c r="C24" s="19" t="s">
        <v>252</v>
      </c>
      <c r="D24" s="19" t="s">
        <v>356</v>
      </c>
      <c r="E24" s="19" t="s">
        <v>682</v>
      </c>
    </row>
    <row r="25" spans="1:9" s="17" customFormat="1">
      <c r="A25" s="20" t="s">
        <v>341</v>
      </c>
      <c r="B25" s="20" t="s">
        <v>26</v>
      </c>
      <c r="C25" s="20" t="s">
        <v>244</v>
      </c>
      <c r="D25" s="20" t="s">
        <v>357</v>
      </c>
      <c r="E25" s="20"/>
    </row>
    <row r="26" spans="1:9" s="17" customFormat="1">
      <c r="A26" s="20" t="s">
        <v>342</v>
      </c>
      <c r="B26" s="20" t="s">
        <v>26</v>
      </c>
      <c r="C26" s="20" t="s">
        <v>245</v>
      </c>
      <c r="D26" s="20" t="s">
        <v>358</v>
      </c>
      <c r="E26" s="20"/>
    </row>
    <row r="27" spans="1:9" s="17" customFormat="1">
      <c r="A27" s="20" t="s">
        <v>343</v>
      </c>
      <c r="B27" s="20" t="s">
        <v>26</v>
      </c>
      <c r="C27" s="20" t="s">
        <v>246</v>
      </c>
      <c r="D27" s="20" t="s">
        <v>359</v>
      </c>
      <c r="E27" s="20"/>
    </row>
    <row r="28" spans="1:9" s="17" customFormat="1">
      <c r="A28" s="19" t="s">
        <v>344</v>
      </c>
      <c r="B28" s="19" t="s">
        <v>26</v>
      </c>
      <c r="C28" s="19" t="s">
        <v>261</v>
      </c>
      <c r="D28" s="19" t="s">
        <v>360</v>
      </c>
      <c r="E28" s="19" t="s">
        <v>683</v>
      </c>
    </row>
    <row r="29" spans="1:9" s="17" customFormat="1">
      <c r="A29" s="19" t="s">
        <v>345</v>
      </c>
      <c r="B29" s="19" t="s">
        <v>26</v>
      </c>
      <c r="C29" s="19" t="s">
        <v>262</v>
      </c>
      <c r="D29" s="19" t="s">
        <v>361</v>
      </c>
      <c r="E29" s="19" t="s">
        <v>684</v>
      </c>
    </row>
    <row r="30" spans="1:9" s="17" customFormat="1">
      <c r="A30" s="19" t="s">
        <v>346</v>
      </c>
      <c r="B30" s="19" t="s">
        <v>26</v>
      </c>
      <c r="C30" s="19" t="s">
        <v>249</v>
      </c>
      <c r="D30" s="19" t="s">
        <v>362</v>
      </c>
      <c r="E30" s="19" t="s">
        <v>677</v>
      </c>
    </row>
    <row r="31" spans="1:9" s="17" customFormat="1">
      <c r="A31" s="19"/>
      <c r="B31" s="19"/>
      <c r="C31" s="19"/>
      <c r="D31" s="19"/>
      <c r="E31" s="19"/>
    </row>
    <row r="32" spans="1:9">
      <c r="A32" s="19" t="s">
        <v>675</v>
      </c>
      <c r="B32" s="19" t="s">
        <v>24</v>
      </c>
      <c r="C32" s="19" t="s">
        <v>12</v>
      </c>
      <c r="D32" s="39" t="s">
        <v>363</v>
      </c>
      <c r="E32" s="19"/>
    </row>
    <row r="33" spans="1:5">
      <c r="A33" s="19" t="s">
        <v>670</v>
      </c>
      <c r="B33" s="19" t="s">
        <v>24</v>
      </c>
      <c r="C33" s="19" t="s">
        <v>671</v>
      </c>
      <c r="D33" s="19" t="s">
        <v>364</v>
      </c>
      <c r="E33" s="19" t="s">
        <v>672</v>
      </c>
    </row>
    <row r="34" spans="1:5">
      <c r="A34" s="19" t="s">
        <v>348</v>
      </c>
      <c r="B34" s="19" t="s">
        <v>24</v>
      </c>
      <c r="C34" s="19" t="s">
        <v>673</v>
      </c>
      <c r="D34" s="19" t="s">
        <v>365</v>
      </c>
      <c r="E34" s="19" t="s">
        <v>16</v>
      </c>
    </row>
    <row r="35" spans="1:5">
      <c r="A35" s="19" t="s">
        <v>347</v>
      </c>
      <c r="B35" s="19" t="s">
        <v>24</v>
      </c>
      <c r="C35" s="19" t="s">
        <v>674</v>
      </c>
      <c r="D35" s="42" t="s">
        <v>366</v>
      </c>
      <c r="E35" s="19" t="s">
        <v>16</v>
      </c>
    </row>
    <row r="36" spans="1:5" s="17" customFormat="1">
      <c r="A36" s="47"/>
      <c r="B36" s="47"/>
      <c r="C36" s="47" t="s">
        <v>669</v>
      </c>
      <c r="D36" s="47" t="s">
        <v>367</v>
      </c>
      <c r="E36" s="47"/>
    </row>
    <row r="37" spans="1:5" s="17" customFormat="1">
      <c r="A37" s="19" t="s">
        <v>401</v>
      </c>
      <c r="B37" s="19" t="s">
        <v>26</v>
      </c>
      <c r="C37" s="19" t="s">
        <v>402</v>
      </c>
      <c r="D37" s="19" t="s">
        <v>368</v>
      </c>
      <c r="E37" s="19"/>
    </row>
    <row r="38" spans="1:5" s="17" customFormat="1">
      <c r="A38" s="19" t="s">
        <v>0</v>
      </c>
      <c r="B38" s="19" t="s">
        <v>26</v>
      </c>
      <c r="C38" s="19" t="s">
        <v>23</v>
      </c>
      <c r="D38" s="42" t="s">
        <v>369</v>
      </c>
      <c r="E38" s="42"/>
    </row>
    <row r="39" spans="1:5">
      <c r="A39" s="19" t="s">
        <v>413</v>
      </c>
      <c r="B39" s="19" t="s">
        <v>26</v>
      </c>
      <c r="C39" s="19" t="s">
        <v>416</v>
      </c>
      <c r="D39" s="19" t="s">
        <v>400</v>
      </c>
      <c r="E39" s="19"/>
    </row>
    <row r="40" spans="1:5" s="17" customFormat="1">
      <c r="A40" s="19" t="s">
        <v>412</v>
      </c>
      <c r="B40" s="19" t="s">
        <v>26</v>
      </c>
      <c r="C40" s="19" t="s">
        <v>415</v>
      </c>
      <c r="D40" s="19" t="s">
        <v>414</v>
      </c>
      <c r="E40" s="19"/>
    </row>
    <row r="41" spans="1:5">
      <c r="A41" s="19"/>
      <c r="B41" s="19"/>
      <c r="C41" s="19"/>
      <c r="D41" s="19"/>
      <c r="E41" s="19"/>
    </row>
    <row r="43" spans="1:5">
      <c r="A43" s="19" t="s">
        <v>370</v>
      </c>
      <c r="B43" s="19" t="s">
        <v>25</v>
      </c>
      <c r="C43" s="19"/>
      <c r="D43" s="19" t="s">
        <v>399</v>
      </c>
      <c r="E43" s="19"/>
    </row>
    <row r="44" spans="1:5">
      <c r="A44" s="42" t="s">
        <v>381</v>
      </c>
      <c r="B44" s="42"/>
      <c r="C44" s="19" t="s">
        <v>378</v>
      </c>
      <c r="D44" s="19"/>
      <c r="E44" s="19" t="s">
        <v>317</v>
      </c>
    </row>
    <row r="45" spans="1:5">
      <c r="A45" s="42" t="s">
        <v>382</v>
      </c>
      <c r="B45" s="42"/>
      <c r="C45" s="19" t="s">
        <v>379</v>
      </c>
      <c r="D45" s="19"/>
      <c r="E45" s="19" t="s">
        <v>387</v>
      </c>
    </row>
    <row r="46" spans="1:5">
      <c r="A46" s="42" t="s">
        <v>383</v>
      </c>
      <c r="B46" s="42"/>
      <c r="C46" s="19" t="s">
        <v>376</v>
      </c>
      <c r="D46" s="19"/>
      <c r="E46" s="19" t="s">
        <v>22</v>
      </c>
    </row>
    <row r="47" spans="1:5">
      <c r="A47" s="42" t="s">
        <v>384</v>
      </c>
      <c r="B47" s="42"/>
      <c r="C47" s="19" t="s">
        <v>371</v>
      </c>
      <c r="D47" s="19"/>
      <c r="E47" s="19" t="s">
        <v>388</v>
      </c>
    </row>
    <row r="48" spans="1:5">
      <c r="A48" s="42" t="s">
        <v>385</v>
      </c>
      <c r="B48" s="42"/>
      <c r="C48" s="19" t="s">
        <v>372</v>
      </c>
      <c r="D48" s="19"/>
      <c r="E48" s="19" t="s">
        <v>389</v>
      </c>
    </row>
    <row r="49" spans="1:8">
      <c r="A49" s="42" t="s">
        <v>386</v>
      </c>
      <c r="B49" s="42"/>
      <c r="C49" s="19" t="s">
        <v>373</v>
      </c>
      <c r="D49" s="19"/>
      <c r="E49" s="19" t="s">
        <v>390</v>
      </c>
    </row>
    <row r="50" spans="1:8">
      <c r="A50" s="42" t="s">
        <v>393</v>
      </c>
      <c r="B50" s="42"/>
      <c r="C50" s="19" t="s">
        <v>374</v>
      </c>
      <c r="D50" s="19"/>
      <c r="E50" s="19" t="s">
        <v>391</v>
      </c>
    </row>
    <row r="51" spans="1:8" s="17" customFormat="1">
      <c r="A51" s="42" t="s">
        <v>403</v>
      </c>
      <c r="B51" s="42"/>
      <c r="C51" s="19" t="s">
        <v>375</v>
      </c>
      <c r="D51" s="19"/>
      <c r="E51" s="19" t="s">
        <v>404</v>
      </c>
    </row>
    <row r="52" spans="1:8">
      <c r="A52" s="42" t="s">
        <v>394</v>
      </c>
      <c r="B52" s="42"/>
      <c r="C52" s="19" t="s">
        <v>380</v>
      </c>
      <c r="D52" s="19"/>
      <c r="E52" s="19" t="s">
        <v>392</v>
      </c>
    </row>
    <row r="53" spans="1:8">
      <c r="A53" s="42" t="s">
        <v>395</v>
      </c>
      <c r="B53" s="42"/>
      <c r="C53" s="19" t="s">
        <v>377</v>
      </c>
      <c r="D53" s="19"/>
      <c r="E53" s="19" t="s">
        <v>397</v>
      </c>
    </row>
    <row r="54" spans="1:8">
      <c r="A54" s="42" t="s">
        <v>396</v>
      </c>
      <c r="B54" s="42"/>
      <c r="C54" s="19" t="s">
        <v>411</v>
      </c>
      <c r="D54" s="19"/>
      <c r="E54" s="19" t="s">
        <v>398</v>
      </c>
      <c r="H54" s="17"/>
    </row>
    <row r="55" spans="1:8">
      <c r="A55" s="42"/>
      <c r="B55" s="42"/>
      <c r="C55" s="19"/>
      <c r="D55" s="19"/>
      <c r="E55" s="19"/>
    </row>
  </sheetData>
  <pageMargins left="0.7" right="0.7" top="0.75" bottom="0.75" header="0.3" footer="0.3"/>
  <pageSetup paperSize="9" scale="5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O2049"/>
  <sheetViews>
    <sheetView workbookViewId="0">
      <selection activeCell="K5" sqref="K5"/>
    </sheetView>
  </sheetViews>
  <sheetFormatPr defaultRowHeight="15"/>
  <cols>
    <col min="9" max="9" width="9.5703125" customWidth="1"/>
    <col min="10" max="10" width="9.140625" style="17"/>
    <col min="11" max="11" width="24" style="49" customWidth="1"/>
    <col min="12" max="12" width="20.85546875" style="17" customWidth="1"/>
    <col min="13" max="13" width="7.42578125" style="50" customWidth="1"/>
  </cols>
  <sheetData>
    <row r="1" spans="1:15">
      <c r="L1" s="17" t="s">
        <v>425</v>
      </c>
      <c r="M1" s="50" t="s">
        <v>271</v>
      </c>
      <c r="O1" s="17" t="s">
        <v>691</v>
      </c>
    </row>
    <row r="2" spans="1:15">
      <c r="A2" s="17" t="s">
        <v>457</v>
      </c>
      <c r="B2" s="48">
        <v>8</v>
      </c>
      <c r="I2" s="45" t="s">
        <v>703</v>
      </c>
      <c r="J2" s="17">
        <f>HEX2DEC(I2)</f>
        <v>1584</v>
      </c>
      <c r="K2" s="49">
        <f>J2*$B$3</f>
        <v>128.35151999999999</v>
      </c>
      <c r="L2" s="49">
        <f>K2+K3+K4</f>
        <v>484379368624.3515</v>
      </c>
      <c r="M2" s="50">
        <f>J5+1</f>
        <v>2</v>
      </c>
      <c r="O2">
        <f>IF(AND(K5=1,K9=0),L6-L2,0)</f>
        <v>18.555908203125</v>
      </c>
    </row>
    <row r="3" spans="1:15">
      <c r="A3" s="17" t="s">
        <v>423</v>
      </c>
      <c r="B3" s="48">
        <f>81.03/1000</f>
        <v>8.1030000000000005E-2</v>
      </c>
      <c r="I3" s="45" t="s">
        <v>723</v>
      </c>
      <c r="J3" s="17">
        <f>HEX2DEC(I3)</f>
        <v>47421062</v>
      </c>
      <c r="K3" s="49">
        <f>J3*$B$2</f>
        <v>379368496</v>
      </c>
      <c r="L3" s="49"/>
    </row>
    <row r="4" spans="1:15">
      <c r="A4" s="17" t="s">
        <v>424</v>
      </c>
      <c r="B4" s="48">
        <v>512</v>
      </c>
      <c r="I4" s="45" t="s">
        <v>724</v>
      </c>
      <c r="J4" s="17">
        <f>HEX2DEC(I4)</f>
        <v>484</v>
      </c>
      <c r="K4" s="49">
        <f>J4*1000000000</f>
        <v>484000000000</v>
      </c>
      <c r="L4" s="49"/>
    </row>
    <row r="5" spans="1:15">
      <c r="I5" s="45" t="s">
        <v>699</v>
      </c>
      <c r="J5" s="17">
        <f>HEX2DEC(RIGHT(I5))</f>
        <v>1</v>
      </c>
      <c r="K5" s="49">
        <f>HEX2DEC(LEFT(RIGHT(I5,2),1))</f>
        <v>1</v>
      </c>
    </row>
    <row r="6" spans="1:15">
      <c r="I6" s="45" t="s">
        <v>725</v>
      </c>
      <c r="J6" s="17">
        <f t="shared" ref="J6:J8" si="0">HEX2DEC(I6)</f>
        <v>1813</v>
      </c>
      <c r="K6" s="49">
        <f t="shared" ref="K6" si="1">J6*$B$3</f>
        <v>146.90739000000002</v>
      </c>
      <c r="L6" s="49">
        <f t="shared" ref="L6" si="2">K6+K7+K8</f>
        <v>484379368642.90741</v>
      </c>
      <c r="M6" s="50">
        <f t="shared" ref="M6" si="3">J9+1</f>
        <v>2</v>
      </c>
      <c r="N6" s="17"/>
      <c r="O6" s="17">
        <f t="shared" ref="O6" si="4">IF(AND(K9=1,K13=0),L10-L6,0)</f>
        <v>0</v>
      </c>
    </row>
    <row r="7" spans="1:15">
      <c r="I7" s="45" t="s">
        <v>723</v>
      </c>
      <c r="J7" s="17">
        <f t="shared" si="0"/>
        <v>47421062</v>
      </c>
      <c r="K7" s="49">
        <f t="shared" ref="K7" si="5">J7*$B$2</f>
        <v>379368496</v>
      </c>
      <c r="L7" s="49"/>
      <c r="N7" s="17"/>
      <c r="O7" s="17"/>
    </row>
    <row r="8" spans="1:15">
      <c r="I8" s="45" t="s">
        <v>724</v>
      </c>
      <c r="J8" s="17">
        <f t="shared" si="0"/>
        <v>484</v>
      </c>
      <c r="K8" s="49">
        <f t="shared" ref="K8" si="6">J8*1000000000</f>
        <v>484000000000</v>
      </c>
      <c r="L8" s="49"/>
      <c r="N8" s="17"/>
      <c r="O8" s="17"/>
    </row>
    <row r="9" spans="1:15">
      <c r="I9" s="45" t="s">
        <v>484</v>
      </c>
      <c r="J9" s="17">
        <f t="shared" ref="J9" si="7">HEX2DEC(RIGHT(I9))</f>
        <v>1</v>
      </c>
      <c r="K9" s="49">
        <f t="shared" ref="K9" si="8">HEX2DEC(LEFT(RIGHT(I9,2),1))</f>
        <v>0</v>
      </c>
      <c r="N9" s="17"/>
      <c r="O9" s="17"/>
    </row>
    <row r="10" spans="1:15">
      <c r="I10" s="45" t="s">
        <v>726</v>
      </c>
      <c r="J10" s="17">
        <f t="shared" ref="J10:J12" si="9">HEX2DEC(I10)</f>
        <v>2451</v>
      </c>
      <c r="K10" s="49">
        <f t="shared" ref="K10" si="10">J10*$B$3</f>
        <v>198.60453000000001</v>
      </c>
      <c r="L10" s="49">
        <f t="shared" ref="L10" si="11">K10+K11+K12</f>
        <v>486379441398.60455</v>
      </c>
      <c r="M10" s="50">
        <f t="shared" ref="M10" si="12">J13+1</f>
        <v>2</v>
      </c>
      <c r="N10" s="17"/>
      <c r="O10" s="17">
        <f t="shared" ref="O10" si="13">IF(AND(K13=1,K17=0),L14-L10,0)</f>
        <v>18.63690185546875</v>
      </c>
    </row>
    <row r="11" spans="1:15">
      <c r="I11" s="45" t="s">
        <v>727</v>
      </c>
      <c r="J11" s="17">
        <f t="shared" si="9"/>
        <v>47430150</v>
      </c>
      <c r="K11" s="49">
        <f t="shared" ref="K11" si="14">J11*$B$2</f>
        <v>379441200</v>
      </c>
      <c r="L11" s="49"/>
      <c r="N11" s="17"/>
      <c r="O11" s="17"/>
    </row>
    <row r="12" spans="1:15">
      <c r="I12" s="45" t="s">
        <v>728</v>
      </c>
      <c r="J12" s="17">
        <f t="shared" si="9"/>
        <v>486</v>
      </c>
      <c r="K12" s="49">
        <f t="shared" ref="K12" si="15">J12*1000000000</f>
        <v>486000000000</v>
      </c>
      <c r="L12" s="49"/>
      <c r="N12" s="17"/>
      <c r="O12" s="17"/>
    </row>
    <row r="13" spans="1:15">
      <c r="I13" s="45" t="s">
        <v>699</v>
      </c>
      <c r="J13" s="17">
        <f t="shared" ref="J13" si="16">HEX2DEC(RIGHT(I13))</f>
        <v>1</v>
      </c>
      <c r="K13" s="49">
        <f t="shared" ref="K13" si="17">HEX2DEC(LEFT(RIGHT(I13,2),1))</f>
        <v>1</v>
      </c>
      <c r="N13" s="17"/>
      <c r="O13" s="17"/>
    </row>
    <row r="14" spans="1:15">
      <c r="I14" s="45" t="s">
        <v>729</v>
      </c>
      <c r="J14" s="17">
        <f t="shared" ref="J14:J16" si="18">HEX2DEC(I14)</f>
        <v>2681</v>
      </c>
      <c r="K14" s="49">
        <f t="shared" ref="K14" si="19">J14*$B$3</f>
        <v>217.24143000000001</v>
      </c>
      <c r="L14" s="49">
        <f t="shared" ref="L14" si="20">K14+K15+K16</f>
        <v>486379441417.24146</v>
      </c>
      <c r="M14" s="50">
        <f t="shared" ref="M14" si="21">J17+1</f>
        <v>2</v>
      </c>
      <c r="N14" s="17"/>
      <c r="O14" s="17">
        <f t="shared" ref="O14" si="22">IF(AND(K17=1,K21=0),L18-L14,0)</f>
        <v>0</v>
      </c>
    </row>
    <row r="15" spans="1:15">
      <c r="I15" s="45" t="s">
        <v>727</v>
      </c>
      <c r="J15" s="17">
        <f t="shared" si="18"/>
        <v>47430150</v>
      </c>
      <c r="K15" s="49">
        <f t="shared" ref="K15" si="23">J15*$B$2</f>
        <v>379441200</v>
      </c>
      <c r="L15" s="49"/>
      <c r="N15" s="17"/>
      <c r="O15" s="17"/>
    </row>
    <row r="16" spans="1:15">
      <c r="I16" s="45" t="s">
        <v>728</v>
      </c>
      <c r="J16" s="17">
        <f t="shared" si="18"/>
        <v>486</v>
      </c>
      <c r="K16" s="49">
        <f t="shared" ref="K16" si="24">J16*1000000000</f>
        <v>486000000000</v>
      </c>
      <c r="L16" s="49"/>
      <c r="N16" s="17"/>
      <c r="O16" s="17"/>
    </row>
    <row r="17" spans="9:15">
      <c r="I17" s="45" t="s">
        <v>484</v>
      </c>
      <c r="J17" s="17">
        <f t="shared" ref="J17" si="25">HEX2DEC(RIGHT(I17))</f>
        <v>1</v>
      </c>
      <c r="K17" s="49">
        <f t="shared" ref="K17" si="26">HEX2DEC(LEFT(RIGHT(I17,2),1))</f>
        <v>0</v>
      </c>
      <c r="N17" s="17"/>
      <c r="O17" s="17"/>
    </row>
    <row r="18" spans="9:15">
      <c r="I18" s="45" t="s">
        <v>730</v>
      </c>
      <c r="J18" s="17">
        <f t="shared" ref="J18:J20" si="27">HEX2DEC(I18)</f>
        <v>3351</v>
      </c>
      <c r="K18" s="49">
        <f t="shared" ref="K18" si="28">J18*$B$3</f>
        <v>271.53153000000003</v>
      </c>
      <c r="L18" s="49">
        <f t="shared" ref="L18" si="29">K18+K19+K20</f>
        <v>488379514175.53156</v>
      </c>
      <c r="M18" s="50">
        <f t="shared" ref="M18" si="30">J21+1</f>
        <v>2</v>
      </c>
      <c r="N18" s="17"/>
      <c r="O18" s="17">
        <f t="shared" ref="O18" si="31">IF(AND(K21=1,K25=0),L22-L18,0)</f>
        <v>18.63690185546875</v>
      </c>
    </row>
    <row r="19" spans="9:15">
      <c r="I19" s="45" t="s">
        <v>731</v>
      </c>
      <c r="J19" s="17">
        <f t="shared" si="27"/>
        <v>47439238</v>
      </c>
      <c r="K19" s="49">
        <f t="shared" ref="K19" si="32">J19*$B$2</f>
        <v>379513904</v>
      </c>
      <c r="L19" s="49"/>
      <c r="N19" s="17"/>
      <c r="O19" s="17"/>
    </row>
    <row r="20" spans="9:15">
      <c r="I20" s="45" t="s">
        <v>732</v>
      </c>
      <c r="J20" s="17">
        <f t="shared" si="27"/>
        <v>488</v>
      </c>
      <c r="K20" s="49">
        <f t="shared" ref="K20" si="33">J20*1000000000</f>
        <v>488000000000</v>
      </c>
      <c r="L20" s="49"/>
      <c r="N20" s="17"/>
      <c r="O20" s="17"/>
    </row>
    <row r="21" spans="9:15">
      <c r="I21" s="45" t="s">
        <v>699</v>
      </c>
      <c r="J21" s="17">
        <f t="shared" ref="J21" si="34">HEX2DEC(RIGHT(I21))</f>
        <v>1</v>
      </c>
      <c r="K21" s="49">
        <f t="shared" ref="K21" si="35">HEX2DEC(LEFT(RIGHT(I21,2),1))</f>
        <v>1</v>
      </c>
      <c r="N21" s="17"/>
      <c r="O21" s="17"/>
    </row>
    <row r="22" spans="9:15">
      <c r="I22" s="45" t="s">
        <v>662</v>
      </c>
      <c r="J22" s="17">
        <f t="shared" ref="J22:J24" si="36">HEX2DEC(I22)</f>
        <v>3581</v>
      </c>
      <c r="K22" s="49">
        <f t="shared" ref="K22" si="37">J22*$B$3</f>
        <v>290.16843</v>
      </c>
      <c r="L22" s="49">
        <f t="shared" ref="L22" si="38">K22+K23+K24</f>
        <v>488379514194.16846</v>
      </c>
      <c r="M22" s="50">
        <f t="shared" ref="M22" si="39">J25+1</f>
        <v>2</v>
      </c>
      <c r="N22" s="17"/>
      <c r="O22" s="17">
        <f t="shared" ref="O22" si="40">IF(AND(K25=1,K29=0),L26-L22,0)</f>
        <v>0</v>
      </c>
    </row>
    <row r="23" spans="9:15">
      <c r="I23" s="45" t="s">
        <v>731</v>
      </c>
      <c r="J23" s="17">
        <f t="shared" si="36"/>
        <v>47439238</v>
      </c>
      <c r="K23" s="49">
        <f t="shared" ref="K23" si="41">J23*$B$2</f>
        <v>379513904</v>
      </c>
      <c r="L23" s="49"/>
      <c r="N23" s="17"/>
      <c r="O23" s="17"/>
    </row>
    <row r="24" spans="9:15">
      <c r="I24" s="45" t="s">
        <v>732</v>
      </c>
      <c r="J24" s="17">
        <f t="shared" si="36"/>
        <v>488</v>
      </c>
      <c r="K24" s="49">
        <f t="shared" ref="K24" si="42">J24*1000000000</f>
        <v>488000000000</v>
      </c>
      <c r="L24" s="49"/>
      <c r="N24" s="17"/>
      <c r="O24" s="17"/>
    </row>
    <row r="25" spans="9:15">
      <c r="I25" s="45" t="s">
        <v>484</v>
      </c>
      <c r="J25" s="17">
        <f t="shared" ref="J25" si="43">HEX2DEC(RIGHT(I25))</f>
        <v>1</v>
      </c>
      <c r="K25" s="49">
        <f t="shared" ref="K25" si="44">HEX2DEC(LEFT(RIGHT(I25,2),1))</f>
        <v>0</v>
      </c>
      <c r="N25" s="17"/>
      <c r="O25" s="17"/>
    </row>
    <row r="26" spans="9:15">
      <c r="I26" s="45" t="s">
        <v>733</v>
      </c>
      <c r="J26" s="17">
        <f t="shared" ref="J26:J28" si="45">HEX2DEC(I26)</f>
        <v>5008</v>
      </c>
      <c r="K26" s="49">
        <f t="shared" ref="K26" si="46">J26*$B$3</f>
        <v>405.79824000000002</v>
      </c>
      <c r="L26" s="49">
        <f t="shared" ref="L26" si="47">K26+K27+K28</f>
        <v>490379588549.79822</v>
      </c>
      <c r="M26" s="50">
        <f t="shared" ref="M26" si="48">J29+1</f>
        <v>2</v>
      </c>
      <c r="N26" s="17"/>
      <c r="O26" s="17">
        <f t="shared" ref="O26" si="49">IF(AND(K29=1,K33=0),L30-L26,0)</f>
        <v>18.555908203125</v>
      </c>
    </row>
    <row r="27" spans="9:15">
      <c r="I27" s="45" t="s">
        <v>734</v>
      </c>
      <c r="J27" s="17">
        <f t="shared" si="45"/>
        <v>47448518</v>
      </c>
      <c r="K27" s="49">
        <f t="shared" ref="K27" si="50">J27*$B$2</f>
        <v>379588144</v>
      </c>
      <c r="L27" s="49"/>
      <c r="N27" s="17"/>
      <c r="O27" s="17"/>
    </row>
    <row r="28" spans="9:15">
      <c r="I28" s="45" t="s">
        <v>735</v>
      </c>
      <c r="J28" s="17">
        <f t="shared" si="45"/>
        <v>490</v>
      </c>
      <c r="K28" s="49">
        <f t="shared" ref="K28" si="51">J28*1000000000</f>
        <v>490000000000</v>
      </c>
      <c r="L28" s="49"/>
      <c r="N28" s="17"/>
      <c r="O28" s="17"/>
    </row>
    <row r="29" spans="9:15">
      <c r="I29" s="45" t="s">
        <v>699</v>
      </c>
      <c r="J29" s="17">
        <f t="shared" ref="J29" si="52">HEX2DEC(RIGHT(I29))</f>
        <v>1</v>
      </c>
      <c r="K29" s="49">
        <f t="shared" ref="K29" si="53">HEX2DEC(LEFT(RIGHT(I29,2),1))</f>
        <v>1</v>
      </c>
      <c r="N29" s="17"/>
      <c r="O29" s="17"/>
    </row>
    <row r="30" spans="9:15">
      <c r="I30" s="45" t="s">
        <v>736</v>
      </c>
      <c r="J30" s="17">
        <f t="shared" ref="J30:J32" si="54">HEX2DEC(I30)</f>
        <v>5237</v>
      </c>
      <c r="K30" s="49">
        <f t="shared" ref="K30" si="55">J30*$B$3</f>
        <v>424.35411000000005</v>
      </c>
      <c r="L30" s="49">
        <f t="shared" ref="L30" si="56">K30+K31+K32</f>
        <v>490379588568.35413</v>
      </c>
      <c r="M30" s="50">
        <f t="shared" ref="M30" si="57">J33+1</f>
        <v>2</v>
      </c>
      <c r="N30" s="17"/>
      <c r="O30" s="17">
        <f t="shared" ref="O30" si="58">IF(AND(K33=1,K37=0),L34-L30,0)</f>
        <v>0</v>
      </c>
    </row>
    <row r="31" spans="9:15">
      <c r="I31" s="45" t="s">
        <v>734</v>
      </c>
      <c r="J31" s="17">
        <f t="shared" si="54"/>
        <v>47448518</v>
      </c>
      <c r="K31" s="49">
        <f t="shared" ref="K31" si="59">J31*$B$2</f>
        <v>379588144</v>
      </c>
      <c r="L31" s="49"/>
      <c r="N31" s="17"/>
      <c r="O31" s="17"/>
    </row>
    <row r="32" spans="9:15">
      <c r="I32" s="45" t="s">
        <v>735</v>
      </c>
      <c r="J32" s="17">
        <f t="shared" si="54"/>
        <v>490</v>
      </c>
      <c r="K32" s="49">
        <f t="shared" ref="K32" si="60">J32*1000000000</f>
        <v>490000000000</v>
      </c>
      <c r="L32" s="49"/>
      <c r="N32" s="17"/>
      <c r="O32" s="17"/>
    </row>
    <row r="33" spans="9:15">
      <c r="I33" s="45" t="s">
        <v>484</v>
      </c>
      <c r="J33" s="17">
        <f t="shared" ref="J33" si="61">HEX2DEC(RIGHT(I33))</f>
        <v>1</v>
      </c>
      <c r="K33" s="49">
        <f t="shared" ref="K33" si="62">HEX2DEC(LEFT(RIGHT(I33,2),1))</f>
        <v>0</v>
      </c>
      <c r="N33" s="17"/>
      <c r="O33" s="17"/>
    </row>
    <row r="34" spans="9:15">
      <c r="I34" s="45" t="s">
        <v>737</v>
      </c>
      <c r="J34" s="17">
        <f t="shared" ref="J34:J36" si="63">HEX2DEC(I34)</f>
        <v>7353</v>
      </c>
      <c r="K34" s="49">
        <f t="shared" ref="K34" si="64">J34*$B$3</f>
        <v>595.81359000000009</v>
      </c>
      <c r="L34" s="49">
        <f t="shared" ref="L34" si="65">K34+K35+K36</f>
        <v>492379643523.8136</v>
      </c>
      <c r="M34" s="50">
        <f t="shared" ref="M34" si="66">J37+1</f>
        <v>2</v>
      </c>
      <c r="N34" s="17"/>
      <c r="O34" s="17">
        <f t="shared" ref="O34" si="67">IF(AND(K37=1,K41=0),L38-L34,0)</f>
        <v>18.8514404296875</v>
      </c>
    </row>
    <row r="35" spans="9:15">
      <c r="I35" s="45" t="s">
        <v>738</v>
      </c>
      <c r="J35" s="17">
        <f t="shared" si="63"/>
        <v>47455366</v>
      </c>
      <c r="K35" s="49">
        <f t="shared" ref="K35" si="68">J35*$B$2</f>
        <v>379642928</v>
      </c>
      <c r="L35" s="49"/>
      <c r="N35" s="17"/>
      <c r="O35" s="17"/>
    </row>
    <row r="36" spans="9:15">
      <c r="I36" s="45" t="s">
        <v>739</v>
      </c>
      <c r="J36" s="17">
        <f t="shared" si="63"/>
        <v>492</v>
      </c>
      <c r="K36" s="49">
        <f t="shared" ref="K36" si="69">J36*1000000000</f>
        <v>492000000000</v>
      </c>
      <c r="L36" s="49"/>
      <c r="N36" s="17"/>
      <c r="O36" s="17"/>
    </row>
    <row r="37" spans="9:15">
      <c r="I37" s="45" t="s">
        <v>699</v>
      </c>
      <c r="J37" s="17">
        <f t="shared" ref="J37" si="70">HEX2DEC(RIGHT(I37))</f>
        <v>1</v>
      </c>
      <c r="K37" s="49">
        <f t="shared" ref="K37" si="71">HEX2DEC(LEFT(RIGHT(I37,2),1))</f>
        <v>1</v>
      </c>
      <c r="N37" s="17"/>
      <c r="O37" s="17"/>
    </row>
    <row r="38" spans="9:15">
      <c r="I38" s="45" t="s">
        <v>740</v>
      </c>
      <c r="J38" s="17">
        <f t="shared" ref="J38:J40" si="72">HEX2DEC(I38)</f>
        <v>1267</v>
      </c>
      <c r="K38" s="49">
        <f t="shared" ref="K38" si="73">J38*$B$3</f>
        <v>102.66501000000001</v>
      </c>
      <c r="L38" s="49">
        <f t="shared" ref="L38" si="74">K38+K39+K40</f>
        <v>492379643542.66504</v>
      </c>
      <c r="M38" s="50">
        <f t="shared" ref="M38" si="75">J41+1</f>
        <v>2</v>
      </c>
      <c r="N38" s="17"/>
      <c r="O38" s="17">
        <f t="shared" ref="O38" si="76">IF(AND(K41=1,K45=0),L42-L38,0)</f>
        <v>0</v>
      </c>
    </row>
    <row r="39" spans="9:15">
      <c r="I39" s="45" t="s">
        <v>741</v>
      </c>
      <c r="J39" s="17">
        <f t="shared" si="72"/>
        <v>47455430</v>
      </c>
      <c r="K39" s="49">
        <f t="shared" ref="K39" si="77">J39*$B$2</f>
        <v>379643440</v>
      </c>
      <c r="L39" s="49"/>
      <c r="N39" s="17"/>
      <c r="O39" s="17"/>
    </row>
    <row r="40" spans="9:15">
      <c r="I40" s="45" t="s">
        <v>739</v>
      </c>
      <c r="J40" s="17">
        <f t="shared" si="72"/>
        <v>492</v>
      </c>
      <c r="K40" s="49">
        <f t="shared" ref="K40" si="78">J40*1000000000</f>
        <v>492000000000</v>
      </c>
      <c r="L40" s="49"/>
      <c r="N40" s="17"/>
      <c r="O40" s="17"/>
    </row>
    <row r="41" spans="9:15">
      <c r="I41" s="45" t="s">
        <v>484</v>
      </c>
      <c r="J41" s="17">
        <f t="shared" ref="J41" si="79">HEX2DEC(RIGHT(I41))</f>
        <v>1</v>
      </c>
      <c r="K41" s="49">
        <f t="shared" ref="K41" si="80">HEX2DEC(LEFT(RIGHT(I41,2),1))</f>
        <v>0</v>
      </c>
      <c r="N41" s="17"/>
      <c r="O41" s="17"/>
    </row>
    <row r="42" spans="9:15">
      <c r="I42" s="45" t="s">
        <v>742</v>
      </c>
      <c r="J42" s="17">
        <f t="shared" ref="J42:J44" si="81">HEX2DEC(I42)</f>
        <v>7126</v>
      </c>
      <c r="K42" s="49">
        <f t="shared" ref="K42" si="82">J42*$B$3</f>
        <v>577.41978000000006</v>
      </c>
      <c r="L42" s="49">
        <f t="shared" ref="L42" si="83">K42+K43+K44</f>
        <v>494379660401.4198</v>
      </c>
      <c r="M42" s="50">
        <f t="shared" ref="M42" si="84">J45+1</f>
        <v>2</v>
      </c>
      <c r="N42" s="17"/>
      <c r="O42" s="17">
        <f t="shared" ref="O42" si="85">IF(AND(K45=1,K49=0),L46-L42,0)</f>
        <v>18.63690185546875</v>
      </c>
    </row>
    <row r="43" spans="9:15">
      <c r="I43" s="45" t="s">
        <v>743</v>
      </c>
      <c r="J43" s="17">
        <f t="shared" si="81"/>
        <v>47457478</v>
      </c>
      <c r="K43" s="49">
        <f t="shared" ref="K43" si="86">J43*$B$2</f>
        <v>379659824</v>
      </c>
      <c r="L43" s="49"/>
      <c r="N43" s="17"/>
      <c r="O43" s="17"/>
    </row>
    <row r="44" spans="9:15">
      <c r="I44" s="45" t="s">
        <v>744</v>
      </c>
      <c r="J44" s="17">
        <f t="shared" si="81"/>
        <v>494</v>
      </c>
      <c r="K44" s="49">
        <f t="shared" ref="K44" si="87">J44*1000000000</f>
        <v>494000000000</v>
      </c>
      <c r="L44" s="49"/>
      <c r="N44" s="17"/>
      <c r="O44" s="17"/>
    </row>
    <row r="45" spans="9:15">
      <c r="I45" s="45" t="s">
        <v>437</v>
      </c>
      <c r="J45" s="17">
        <f t="shared" ref="J45" si="88">HEX2DEC(RIGHT(I45))</f>
        <v>1</v>
      </c>
      <c r="K45" s="49">
        <f t="shared" ref="K45" si="89">HEX2DEC(LEFT(RIGHT(I45,2),1))</f>
        <v>1</v>
      </c>
      <c r="N45" s="17"/>
      <c r="O45" s="17"/>
    </row>
    <row r="46" spans="9:15">
      <c r="I46" s="45" t="s">
        <v>745</v>
      </c>
      <c r="J46" s="17">
        <f t="shared" ref="J46:J48" si="90">HEX2DEC(I46)</f>
        <v>7356</v>
      </c>
      <c r="K46" s="49">
        <f t="shared" ref="K46" si="91">J46*$B$3</f>
        <v>596.05668000000003</v>
      </c>
      <c r="L46" s="49">
        <f t="shared" ref="L46" si="92">K46+K47+K48</f>
        <v>494379660420.0567</v>
      </c>
      <c r="M46" s="50">
        <f t="shared" ref="M46" si="93">J49+1</f>
        <v>2</v>
      </c>
      <c r="N46" s="17"/>
      <c r="O46" s="17">
        <f t="shared" ref="O46" si="94">IF(AND(K49=1,K53=0),L50-L46,0)</f>
        <v>0</v>
      </c>
    </row>
    <row r="47" spans="9:15">
      <c r="I47" s="45" t="s">
        <v>743</v>
      </c>
      <c r="J47" s="17">
        <f t="shared" si="90"/>
        <v>47457478</v>
      </c>
      <c r="K47" s="49">
        <f t="shared" ref="K47" si="95">J47*$B$2</f>
        <v>379659824</v>
      </c>
      <c r="L47" s="49"/>
      <c r="N47" s="17"/>
      <c r="O47" s="17"/>
    </row>
    <row r="48" spans="9:15">
      <c r="I48" s="45" t="s">
        <v>744</v>
      </c>
      <c r="J48" s="17">
        <f t="shared" si="90"/>
        <v>494</v>
      </c>
      <c r="K48" s="49">
        <f t="shared" ref="K48" si="96">J48*1000000000</f>
        <v>494000000000</v>
      </c>
      <c r="L48" s="49"/>
      <c r="N48" s="17"/>
      <c r="O48" s="17"/>
    </row>
    <row r="49" spans="9:15">
      <c r="I49" s="45" t="s">
        <v>484</v>
      </c>
      <c r="J49" s="17">
        <f t="shared" ref="J49" si="97">HEX2DEC(RIGHT(I49))</f>
        <v>1</v>
      </c>
      <c r="K49" s="49">
        <f t="shared" ref="K49" si="98">HEX2DEC(LEFT(RIGHT(I49,2),1))</f>
        <v>0</v>
      </c>
      <c r="N49" s="17"/>
      <c r="O49" s="17"/>
    </row>
    <row r="50" spans="9:15">
      <c r="I50" s="45" t="s">
        <v>746</v>
      </c>
      <c r="J50" s="17">
        <f t="shared" ref="J50:J52" si="99">HEX2DEC(I50)</f>
        <v>4580</v>
      </c>
      <c r="K50" s="49">
        <f t="shared" ref="K50" si="100">J50*$B$3</f>
        <v>371.11740000000003</v>
      </c>
      <c r="L50" s="49">
        <f t="shared" ref="L50" si="101">K50+K51+K52</f>
        <v>496379826083.11737</v>
      </c>
      <c r="M50" s="50">
        <f t="shared" ref="M50" si="102">J53+1</f>
        <v>2</v>
      </c>
      <c r="N50" s="17"/>
      <c r="O50" s="17">
        <f t="shared" ref="O50" si="103">IF(AND(K53=1,K57=0),L54-L50,0)</f>
        <v>18.63690185546875</v>
      </c>
    </row>
    <row r="51" spans="9:15">
      <c r="I51" s="45" t="s">
        <v>747</v>
      </c>
      <c r="J51" s="17">
        <f t="shared" si="99"/>
        <v>47478214</v>
      </c>
      <c r="K51" s="49">
        <f t="shared" ref="K51" si="104">J51*$B$2</f>
        <v>379825712</v>
      </c>
      <c r="L51" s="49"/>
      <c r="N51" s="17"/>
      <c r="O51" s="17"/>
    </row>
    <row r="52" spans="9:15">
      <c r="I52" s="45" t="s">
        <v>748</v>
      </c>
      <c r="J52" s="17">
        <f t="shared" si="99"/>
        <v>496</v>
      </c>
      <c r="K52" s="49">
        <f t="shared" ref="K52" si="105">J52*1000000000</f>
        <v>496000000000</v>
      </c>
      <c r="L52" s="49"/>
      <c r="N52" s="17"/>
      <c r="O52" s="17"/>
    </row>
    <row r="53" spans="9:15">
      <c r="I53" s="45" t="s">
        <v>699</v>
      </c>
      <c r="J53" s="17">
        <f t="shared" ref="J53" si="106">HEX2DEC(RIGHT(I53))</f>
        <v>1</v>
      </c>
      <c r="K53" s="49">
        <f t="shared" ref="K53" si="107">HEX2DEC(LEFT(RIGHT(I53,2),1))</f>
        <v>1</v>
      </c>
      <c r="N53" s="17"/>
      <c r="O53" s="17"/>
    </row>
    <row r="54" spans="9:15">
      <c r="I54" s="45" t="s">
        <v>749</v>
      </c>
      <c r="J54" s="17">
        <f t="shared" ref="J54:J56" si="108">HEX2DEC(I54)</f>
        <v>4810</v>
      </c>
      <c r="K54" s="49">
        <f t="shared" ref="K54" si="109">J54*$B$3</f>
        <v>389.7543</v>
      </c>
      <c r="L54" s="49">
        <f t="shared" ref="L54" si="110">K54+K55+K56</f>
        <v>496379826101.75427</v>
      </c>
      <c r="M54" s="50">
        <f t="shared" ref="M54" si="111">J57+1</f>
        <v>2</v>
      </c>
      <c r="N54" s="17"/>
      <c r="O54" s="17">
        <f t="shared" ref="O54" si="112">IF(AND(K57=1,K61=0),L58-L54,0)</f>
        <v>0</v>
      </c>
    </row>
    <row r="55" spans="9:15">
      <c r="I55" s="45" t="s">
        <v>747</v>
      </c>
      <c r="J55" s="17">
        <f t="shared" si="108"/>
        <v>47478214</v>
      </c>
      <c r="K55" s="49">
        <f t="shared" ref="K55" si="113">J55*$B$2</f>
        <v>379825712</v>
      </c>
      <c r="L55" s="49"/>
      <c r="N55" s="17"/>
      <c r="O55" s="17"/>
    </row>
    <row r="56" spans="9:15">
      <c r="I56" s="45" t="s">
        <v>748</v>
      </c>
      <c r="J56" s="17">
        <f t="shared" si="108"/>
        <v>496</v>
      </c>
      <c r="K56" s="49">
        <f t="shared" ref="K56" si="114">J56*1000000000</f>
        <v>496000000000</v>
      </c>
      <c r="L56" s="49"/>
      <c r="N56" s="17"/>
      <c r="O56" s="17"/>
    </row>
    <row r="57" spans="9:15">
      <c r="I57" s="45" t="s">
        <v>484</v>
      </c>
      <c r="J57" s="17">
        <f t="shared" ref="J57" si="115">HEX2DEC(RIGHT(I57))</f>
        <v>1</v>
      </c>
      <c r="K57" s="49">
        <f t="shared" ref="K57" si="116">HEX2DEC(LEFT(RIGHT(I57,2),1))</f>
        <v>0</v>
      </c>
      <c r="N57" s="17"/>
      <c r="O57" s="17"/>
    </row>
    <row r="58" spans="9:15">
      <c r="I58" s="45" t="s">
        <v>750</v>
      </c>
      <c r="J58" s="17">
        <f t="shared" ref="J58:J60" si="117">HEX2DEC(I58)</f>
        <v>7387</v>
      </c>
      <c r="K58" s="49">
        <f t="shared" ref="K58" si="118">J58*$B$3</f>
        <v>598.56861000000004</v>
      </c>
      <c r="L58" s="49">
        <f t="shared" ref="L58" si="119">K58+K59+K60</f>
        <v>498379845254.5686</v>
      </c>
      <c r="M58" s="50">
        <f t="shared" ref="M58" si="120">J61+1</f>
        <v>2</v>
      </c>
      <c r="N58" s="17"/>
      <c r="O58" s="17">
        <f t="shared" ref="O58" si="121">IF(AND(K61=1,K65=0),L62-L58,0)</f>
        <v>18.52728271484375</v>
      </c>
    </row>
    <row r="59" spans="9:15">
      <c r="I59" s="45" t="s">
        <v>751</v>
      </c>
      <c r="J59" s="17">
        <f t="shared" si="117"/>
        <v>47480582</v>
      </c>
      <c r="K59" s="49">
        <f t="shared" ref="K59" si="122">J59*$B$2</f>
        <v>379844656</v>
      </c>
      <c r="L59" s="49"/>
      <c r="N59" s="17"/>
      <c r="O59" s="17"/>
    </row>
    <row r="60" spans="9:15">
      <c r="I60" s="45" t="s">
        <v>752</v>
      </c>
      <c r="J60" s="17">
        <f t="shared" si="117"/>
        <v>498</v>
      </c>
      <c r="K60" s="49">
        <f t="shared" ref="K60" si="123">J60*1000000000</f>
        <v>498000000000</v>
      </c>
      <c r="L60" s="49"/>
      <c r="N60" s="17"/>
      <c r="O60" s="17"/>
    </row>
    <row r="61" spans="9:15">
      <c r="I61" s="45" t="s">
        <v>699</v>
      </c>
      <c r="J61" s="17">
        <f t="shared" ref="J61" si="124">HEX2DEC(RIGHT(I61))</f>
        <v>1</v>
      </c>
      <c r="K61" s="49">
        <f t="shared" ref="K61" si="125">HEX2DEC(LEFT(RIGHT(I61,2),1))</f>
        <v>1</v>
      </c>
      <c r="N61" s="17"/>
      <c r="O61" s="17"/>
    </row>
    <row r="62" spans="9:15">
      <c r="I62" s="45" t="s">
        <v>753</v>
      </c>
      <c r="J62" s="17">
        <f t="shared" ref="J62:J64" si="126">HEX2DEC(I62)</f>
        <v>1297</v>
      </c>
      <c r="K62" s="49">
        <f t="shared" ref="K62" si="127">J62*$B$3</f>
        <v>105.09591</v>
      </c>
      <c r="L62" s="49">
        <f t="shared" ref="L62" si="128">K62+K63+K64</f>
        <v>498379845273.09589</v>
      </c>
      <c r="M62" s="50">
        <f t="shared" ref="M62" si="129">J65+1</f>
        <v>2</v>
      </c>
      <c r="N62" s="17"/>
      <c r="O62" s="17">
        <f t="shared" ref="O62" si="130">IF(AND(K65=1,K69=0),L66-L62,0)</f>
        <v>0</v>
      </c>
    </row>
    <row r="63" spans="9:15">
      <c r="I63" s="45" t="s">
        <v>754</v>
      </c>
      <c r="J63" s="17">
        <f t="shared" si="126"/>
        <v>47480646</v>
      </c>
      <c r="K63" s="49">
        <f t="shared" ref="K63" si="131">J63*$B$2</f>
        <v>379845168</v>
      </c>
      <c r="L63" s="49"/>
      <c r="N63" s="17"/>
      <c r="O63" s="17"/>
    </row>
    <row r="64" spans="9:15">
      <c r="I64" s="45" t="s">
        <v>752</v>
      </c>
      <c r="J64" s="17">
        <f t="shared" si="126"/>
        <v>498</v>
      </c>
      <c r="K64" s="49">
        <f t="shared" ref="K64" si="132">J64*1000000000</f>
        <v>498000000000</v>
      </c>
      <c r="L64" s="49"/>
      <c r="N64" s="17"/>
      <c r="O64" s="17"/>
    </row>
    <row r="65" spans="9:15">
      <c r="I65" s="45" t="s">
        <v>484</v>
      </c>
      <c r="J65" s="17">
        <f t="shared" ref="J65" si="133">HEX2DEC(RIGHT(I65))</f>
        <v>1</v>
      </c>
      <c r="K65" s="49">
        <f t="shared" ref="K65" si="134">HEX2DEC(LEFT(RIGHT(I65,2),1))</f>
        <v>0</v>
      </c>
      <c r="N65" s="17"/>
      <c r="O65" s="17"/>
    </row>
    <row r="66" spans="9:15">
      <c r="I66" s="45" t="s">
        <v>755</v>
      </c>
      <c r="J66" s="17">
        <f t="shared" ref="J66:J68" si="135">HEX2DEC(I66)</f>
        <v>5735</v>
      </c>
      <c r="K66" s="49">
        <f t="shared" ref="K66" si="136">J66*$B$3</f>
        <v>464.70705000000004</v>
      </c>
      <c r="L66" s="49">
        <f t="shared" ref="L66" si="137">K66+K67+K68</f>
        <v>500379858432.70703</v>
      </c>
      <c r="M66" s="50">
        <f t="shared" ref="M66" si="138">J69+1</f>
        <v>2</v>
      </c>
      <c r="N66" s="17"/>
      <c r="O66" s="17">
        <f t="shared" ref="O66" si="139">IF(AND(K69=1,K73=0),L70-L66,0)</f>
        <v>18.63690185546875</v>
      </c>
    </row>
    <row r="67" spans="9:15">
      <c r="I67" s="45" t="s">
        <v>756</v>
      </c>
      <c r="J67" s="17">
        <f t="shared" si="135"/>
        <v>47482246</v>
      </c>
      <c r="K67" s="49">
        <f t="shared" ref="K67" si="140">J67*$B$2</f>
        <v>379857968</v>
      </c>
      <c r="L67" s="49"/>
      <c r="N67" s="17"/>
      <c r="O67" s="17"/>
    </row>
    <row r="68" spans="9:15">
      <c r="I68" s="45" t="s">
        <v>757</v>
      </c>
      <c r="J68" s="17">
        <f t="shared" si="135"/>
        <v>500</v>
      </c>
      <c r="K68" s="49">
        <f t="shared" ref="K68" si="141">J68*1000000000</f>
        <v>500000000000</v>
      </c>
      <c r="L68" s="49"/>
      <c r="N68" s="17"/>
      <c r="O68" s="17"/>
    </row>
    <row r="69" spans="9:15">
      <c r="I69" s="45" t="s">
        <v>699</v>
      </c>
      <c r="J69" s="17">
        <f t="shared" ref="J69" si="142">HEX2DEC(RIGHT(I69))</f>
        <v>1</v>
      </c>
      <c r="K69" s="49">
        <f t="shared" ref="K69" si="143">HEX2DEC(LEFT(RIGHT(I69,2),1))</f>
        <v>1</v>
      </c>
      <c r="N69" s="17"/>
      <c r="O69" s="17"/>
    </row>
    <row r="70" spans="9:15">
      <c r="I70" s="45" t="s">
        <v>758</v>
      </c>
      <c r="J70" s="17">
        <f t="shared" ref="J70:J72" si="144">HEX2DEC(I70)</f>
        <v>5965</v>
      </c>
      <c r="K70" s="49">
        <f t="shared" ref="K70" si="145">J70*$B$3</f>
        <v>483.34395000000001</v>
      </c>
      <c r="L70" s="49">
        <f t="shared" ref="L70" si="146">K70+K71+K72</f>
        <v>500379858451.34393</v>
      </c>
      <c r="M70" s="50">
        <f t="shared" ref="M70" si="147">J73+1</f>
        <v>2</v>
      </c>
      <c r="N70" s="17"/>
      <c r="O70" s="17">
        <f t="shared" ref="O70" si="148">IF(AND(K73=1,K77=0),L74-L70,0)</f>
        <v>0</v>
      </c>
    </row>
    <row r="71" spans="9:15">
      <c r="I71" s="45" t="s">
        <v>756</v>
      </c>
      <c r="J71" s="17">
        <f t="shared" si="144"/>
        <v>47482246</v>
      </c>
      <c r="K71" s="49">
        <f t="shared" ref="K71" si="149">J71*$B$2</f>
        <v>379857968</v>
      </c>
      <c r="L71" s="49"/>
      <c r="N71" s="17"/>
      <c r="O71" s="17"/>
    </row>
    <row r="72" spans="9:15">
      <c r="I72" s="45" t="s">
        <v>757</v>
      </c>
      <c r="J72" s="17">
        <f t="shared" si="144"/>
        <v>500</v>
      </c>
      <c r="K72" s="49">
        <f t="shared" ref="K72" si="150">J72*1000000000</f>
        <v>500000000000</v>
      </c>
      <c r="L72" s="49"/>
      <c r="N72" s="17"/>
      <c r="O72" s="17"/>
    </row>
    <row r="73" spans="9:15">
      <c r="I73" s="45" t="s">
        <v>484</v>
      </c>
      <c r="J73" s="17">
        <f t="shared" ref="J73" si="151">HEX2DEC(RIGHT(I73))</f>
        <v>1</v>
      </c>
      <c r="K73" s="49">
        <f t="shared" ref="K73" si="152">HEX2DEC(LEFT(RIGHT(I73,2),1))</f>
        <v>0</v>
      </c>
      <c r="N73" s="17"/>
      <c r="O73" s="17"/>
    </row>
    <row r="74" spans="9:15">
      <c r="I74" s="45" t="s">
        <v>759</v>
      </c>
      <c r="J74" s="17">
        <f t="shared" ref="J74:J76" si="153">HEX2DEC(I74)</f>
        <v>6135</v>
      </c>
      <c r="K74" s="49">
        <f t="shared" ref="K74" si="154">J74*$B$3</f>
        <v>497.11905000000002</v>
      </c>
      <c r="L74" s="49">
        <f t="shared" ref="L74" si="155">K74+K75+K76</f>
        <v>502379872801.11908</v>
      </c>
      <c r="M74" s="50">
        <f t="shared" ref="M74" si="156">J77+1</f>
        <v>2</v>
      </c>
      <c r="N74" s="17"/>
      <c r="O74" s="17">
        <f t="shared" ref="O74" si="157">IF(AND(K77=1,K81=0),L78-L74,0)</f>
        <v>18.55584716796875</v>
      </c>
    </row>
    <row r="75" spans="9:15">
      <c r="I75" s="45" t="s">
        <v>760</v>
      </c>
      <c r="J75" s="17">
        <f t="shared" si="153"/>
        <v>47484038</v>
      </c>
      <c r="K75" s="49">
        <f t="shared" ref="K75" si="158">J75*$B$2</f>
        <v>379872304</v>
      </c>
      <c r="L75" s="49"/>
      <c r="N75" s="17"/>
      <c r="O75" s="17"/>
    </row>
    <row r="76" spans="9:15">
      <c r="I76" s="45" t="s">
        <v>761</v>
      </c>
      <c r="J76" s="17">
        <f t="shared" si="153"/>
        <v>502</v>
      </c>
      <c r="K76" s="49">
        <f t="shared" ref="K76" si="159">J76*1000000000</f>
        <v>502000000000</v>
      </c>
      <c r="L76" s="49"/>
      <c r="N76" s="17"/>
      <c r="O76" s="17"/>
    </row>
    <row r="77" spans="9:15">
      <c r="I77" s="45" t="s">
        <v>699</v>
      </c>
      <c r="J77" s="17">
        <f t="shared" ref="J77" si="160">HEX2DEC(RIGHT(I77))</f>
        <v>1</v>
      </c>
      <c r="K77" s="49">
        <f t="shared" ref="K77" si="161">HEX2DEC(LEFT(RIGHT(I77,2),1))</f>
        <v>1</v>
      </c>
      <c r="N77" s="17"/>
      <c r="O77" s="17"/>
    </row>
    <row r="78" spans="9:15">
      <c r="I78" s="45" t="s">
        <v>762</v>
      </c>
      <c r="J78" s="17">
        <f t="shared" ref="J78:J80" si="162">HEX2DEC(I78)</f>
        <v>6364</v>
      </c>
      <c r="K78" s="49">
        <f t="shared" ref="K78" si="163">J78*$B$3</f>
        <v>515.67492000000004</v>
      </c>
      <c r="L78" s="49">
        <f t="shared" ref="L78" si="164">K78+K79+K80</f>
        <v>502379872819.67493</v>
      </c>
      <c r="M78" s="50">
        <f t="shared" ref="M78" si="165">J81+1</f>
        <v>2</v>
      </c>
      <c r="N78" s="17"/>
      <c r="O78" s="17">
        <f t="shared" ref="O78" si="166">IF(AND(K81=1,K85=0),L82-L78,0)</f>
        <v>0</v>
      </c>
    </row>
    <row r="79" spans="9:15">
      <c r="I79" s="45" t="s">
        <v>760</v>
      </c>
      <c r="J79" s="17">
        <f t="shared" si="162"/>
        <v>47484038</v>
      </c>
      <c r="K79" s="49">
        <f t="shared" ref="K79" si="167">J79*$B$2</f>
        <v>379872304</v>
      </c>
      <c r="L79" s="49"/>
      <c r="N79" s="17"/>
      <c r="O79" s="17"/>
    </row>
    <row r="80" spans="9:15">
      <c r="I80" s="45" t="s">
        <v>761</v>
      </c>
      <c r="J80" s="17">
        <f t="shared" si="162"/>
        <v>502</v>
      </c>
      <c r="K80" s="49">
        <f t="shared" ref="K80" si="168">J80*1000000000</f>
        <v>502000000000</v>
      </c>
      <c r="L80" s="49"/>
      <c r="N80" s="17"/>
      <c r="O80" s="17"/>
    </row>
    <row r="81" spans="9:15">
      <c r="I81" s="45" t="s">
        <v>484</v>
      </c>
      <c r="J81" s="17">
        <f t="shared" ref="J81" si="169">HEX2DEC(RIGHT(I81))</f>
        <v>1</v>
      </c>
      <c r="K81" s="49">
        <f t="shared" ref="K81" si="170">HEX2DEC(LEFT(RIGHT(I81,2),1))</f>
        <v>0</v>
      </c>
      <c r="N81" s="17"/>
      <c r="O81" s="17"/>
    </row>
    <row r="82" spans="9:15">
      <c r="I82" s="45" t="s">
        <v>763</v>
      </c>
      <c r="J82" s="17">
        <f t="shared" ref="J82:J84" si="171">HEX2DEC(I82)</f>
        <v>5543</v>
      </c>
      <c r="K82" s="49">
        <f t="shared" ref="K82" si="172">J82*$B$3</f>
        <v>449.14929000000001</v>
      </c>
      <c r="L82" s="49">
        <f t="shared" ref="L82" si="173">K82+K83+K84</f>
        <v>504379903473.14929</v>
      </c>
      <c r="M82" s="50">
        <f t="shared" ref="M82" si="174">J85+1</f>
        <v>2</v>
      </c>
      <c r="N82" s="17"/>
      <c r="O82" s="17">
        <f t="shared" ref="O82" si="175">IF(AND(K85=1,K89=0),L86-L82,0)</f>
        <v>18.63690185546875</v>
      </c>
    </row>
    <row r="83" spans="9:15">
      <c r="I83" s="45" t="s">
        <v>764</v>
      </c>
      <c r="J83" s="17">
        <f t="shared" si="171"/>
        <v>47487878</v>
      </c>
      <c r="K83" s="49">
        <f t="shared" ref="K83" si="176">J83*$B$2</f>
        <v>379903024</v>
      </c>
      <c r="L83" s="49"/>
      <c r="N83" s="17"/>
      <c r="O83" s="17"/>
    </row>
    <row r="84" spans="9:15">
      <c r="I84" s="45" t="s">
        <v>765</v>
      </c>
      <c r="J84" s="17">
        <f t="shared" si="171"/>
        <v>504</v>
      </c>
      <c r="K84" s="49">
        <f t="shared" ref="K84" si="177">J84*1000000000</f>
        <v>504000000000</v>
      </c>
      <c r="L84" s="49"/>
      <c r="N84" s="17"/>
      <c r="O84" s="17"/>
    </row>
    <row r="85" spans="9:15">
      <c r="I85" s="45" t="s">
        <v>699</v>
      </c>
      <c r="J85" s="17">
        <f t="shared" ref="J85" si="178">HEX2DEC(RIGHT(I85))</f>
        <v>1</v>
      </c>
      <c r="K85" s="49">
        <f t="shared" ref="K85" si="179">HEX2DEC(LEFT(RIGHT(I85,2),1))</f>
        <v>1</v>
      </c>
      <c r="N85" s="17"/>
      <c r="O85" s="17"/>
    </row>
    <row r="86" spans="9:15">
      <c r="I86" s="45" t="s">
        <v>766</v>
      </c>
      <c r="J86" s="17">
        <f t="shared" ref="J86:J88" si="180">HEX2DEC(I86)</f>
        <v>5773</v>
      </c>
      <c r="K86" s="49">
        <f t="shared" ref="K86" si="181">J86*$B$3</f>
        <v>467.78619000000003</v>
      </c>
      <c r="L86" s="49">
        <f t="shared" ref="L86" si="182">K86+K87+K88</f>
        <v>504379903491.78619</v>
      </c>
      <c r="M86" s="50">
        <f t="shared" ref="M86" si="183">J89+1</f>
        <v>2</v>
      </c>
      <c r="N86" s="17"/>
      <c r="O86" s="17">
        <f t="shared" ref="O86" si="184">IF(AND(K89=1,K93=0),L90-L86,0)</f>
        <v>0</v>
      </c>
    </row>
    <row r="87" spans="9:15">
      <c r="I87" s="45" t="s">
        <v>764</v>
      </c>
      <c r="J87" s="17">
        <f t="shared" si="180"/>
        <v>47487878</v>
      </c>
      <c r="K87" s="49">
        <f t="shared" ref="K87" si="185">J87*$B$2</f>
        <v>379903024</v>
      </c>
      <c r="L87" s="49"/>
      <c r="N87" s="17"/>
      <c r="O87" s="17"/>
    </row>
    <row r="88" spans="9:15">
      <c r="I88" s="45" t="s">
        <v>765</v>
      </c>
      <c r="J88" s="17">
        <f t="shared" si="180"/>
        <v>504</v>
      </c>
      <c r="K88" s="49">
        <f t="shared" ref="K88" si="186">J88*1000000000</f>
        <v>504000000000</v>
      </c>
      <c r="L88" s="49"/>
      <c r="N88" s="17"/>
      <c r="O88" s="17"/>
    </row>
    <row r="89" spans="9:15">
      <c r="I89" s="45" t="s">
        <v>484</v>
      </c>
      <c r="J89" s="17">
        <f t="shared" ref="J89" si="187">HEX2DEC(RIGHT(I89))</f>
        <v>1</v>
      </c>
      <c r="K89" s="49">
        <f t="shared" ref="K89" si="188">HEX2DEC(LEFT(RIGHT(I89,2),1))</f>
        <v>0</v>
      </c>
      <c r="N89" s="17"/>
      <c r="O89" s="17"/>
    </row>
    <row r="90" spans="9:15">
      <c r="I90" s="45" t="s">
        <v>767</v>
      </c>
      <c r="J90" s="17">
        <f t="shared" ref="J90:J92" si="189">HEX2DEC(I90)</f>
        <v>5194</v>
      </c>
      <c r="K90" s="49">
        <f t="shared" ref="K90" si="190">J90*$B$3</f>
        <v>420.86982</v>
      </c>
      <c r="L90" s="49">
        <f t="shared" ref="L90" si="191">K90+K91+K92</f>
        <v>506379916244.86981</v>
      </c>
      <c r="M90" s="50">
        <f t="shared" ref="M90" si="192">J93+1</f>
        <v>2</v>
      </c>
      <c r="N90" s="17"/>
      <c r="O90" s="17">
        <f t="shared" ref="O90" si="193">IF(AND(K93=1,K97=0),L94-L90,0)</f>
        <v>18.555908203125</v>
      </c>
    </row>
    <row r="91" spans="9:15">
      <c r="I91" s="45" t="s">
        <v>768</v>
      </c>
      <c r="J91" s="17">
        <f t="shared" si="189"/>
        <v>47489478</v>
      </c>
      <c r="K91" s="49">
        <f t="shared" ref="K91" si="194">J91*$B$2</f>
        <v>379915824</v>
      </c>
      <c r="L91" s="49"/>
      <c r="N91" s="17"/>
      <c r="O91" s="17"/>
    </row>
    <row r="92" spans="9:15">
      <c r="I92" s="45" t="s">
        <v>769</v>
      </c>
      <c r="J92" s="17">
        <f t="shared" si="189"/>
        <v>506</v>
      </c>
      <c r="K92" s="49">
        <f t="shared" ref="K92" si="195">J92*1000000000</f>
        <v>506000000000</v>
      </c>
      <c r="L92" s="49"/>
      <c r="N92" s="17"/>
      <c r="O92" s="17"/>
    </row>
    <row r="93" spans="9:15">
      <c r="I93" s="45" t="s">
        <v>699</v>
      </c>
      <c r="J93" s="17">
        <f t="shared" ref="J93" si="196">HEX2DEC(RIGHT(I93))</f>
        <v>1</v>
      </c>
      <c r="K93" s="49">
        <f t="shared" ref="K93" si="197">HEX2DEC(LEFT(RIGHT(I93,2),1))</f>
        <v>1</v>
      </c>
      <c r="N93" s="17"/>
      <c r="O93" s="17"/>
    </row>
    <row r="94" spans="9:15">
      <c r="I94" s="45" t="s">
        <v>770</v>
      </c>
      <c r="J94" s="17">
        <f t="shared" ref="J94:J96" si="198">HEX2DEC(I94)</f>
        <v>5423</v>
      </c>
      <c r="K94" s="49">
        <f t="shared" ref="K94" si="199">J94*$B$3</f>
        <v>439.42569000000003</v>
      </c>
      <c r="L94" s="49">
        <f t="shared" ref="L94" si="200">K94+K95+K96</f>
        <v>506379916263.42572</v>
      </c>
      <c r="M94" s="50">
        <f t="shared" ref="M94" si="201">J97+1</f>
        <v>2</v>
      </c>
      <c r="N94" s="17"/>
      <c r="O94" s="17">
        <f t="shared" ref="O94" si="202">IF(AND(K97=1,K101=0),L98-L94,0)</f>
        <v>0</v>
      </c>
    </row>
    <row r="95" spans="9:15">
      <c r="I95" s="45" t="s">
        <v>768</v>
      </c>
      <c r="J95" s="17">
        <f t="shared" si="198"/>
        <v>47489478</v>
      </c>
      <c r="K95" s="49">
        <f t="shared" ref="K95" si="203">J95*$B$2</f>
        <v>379915824</v>
      </c>
      <c r="L95" s="49"/>
      <c r="N95" s="17"/>
      <c r="O95" s="17"/>
    </row>
    <row r="96" spans="9:15">
      <c r="I96" s="45" t="s">
        <v>769</v>
      </c>
      <c r="J96" s="17">
        <f t="shared" si="198"/>
        <v>506</v>
      </c>
      <c r="K96" s="49">
        <f t="shared" ref="K96" si="204">J96*1000000000</f>
        <v>506000000000</v>
      </c>
      <c r="L96" s="49"/>
      <c r="N96" s="17"/>
      <c r="O96" s="17"/>
    </row>
    <row r="97" spans="9:15">
      <c r="I97" s="45" t="s">
        <v>484</v>
      </c>
      <c r="J97" s="17">
        <f t="shared" ref="J97" si="205">HEX2DEC(RIGHT(I97))</f>
        <v>1</v>
      </c>
      <c r="K97" s="49">
        <f t="shared" ref="K97" si="206">HEX2DEC(LEFT(RIGHT(I97,2),1))</f>
        <v>0</v>
      </c>
      <c r="N97" s="17"/>
      <c r="O97" s="17"/>
    </row>
    <row r="98" spans="9:15">
      <c r="I98" s="45" t="s">
        <v>771</v>
      </c>
      <c r="J98" s="17">
        <f t="shared" ref="J98:J100" si="207">HEX2DEC(I98)</f>
        <v>7448</v>
      </c>
      <c r="K98" s="49">
        <f t="shared" ref="K98" si="208">J98*$B$3</f>
        <v>603.51143999999999</v>
      </c>
      <c r="L98" s="49">
        <f t="shared" ref="L98" si="209">K98+K99+K100</f>
        <v>508379942027.51141</v>
      </c>
      <c r="M98" s="50">
        <f t="shared" ref="M98" si="210">J101+1</f>
        <v>2</v>
      </c>
      <c r="N98" s="17"/>
      <c r="O98" s="17">
        <f t="shared" ref="O98" si="211">IF(AND(K101=1,K105=0),L102-L98,0)</f>
        <v>18.52734375</v>
      </c>
    </row>
    <row r="99" spans="9:15">
      <c r="I99" s="45" t="s">
        <v>772</v>
      </c>
      <c r="J99" s="17">
        <f t="shared" si="207"/>
        <v>47492678</v>
      </c>
      <c r="K99" s="49">
        <f t="shared" ref="K99" si="212">J99*$B$2</f>
        <v>379941424</v>
      </c>
      <c r="L99" s="49"/>
      <c r="N99" s="17"/>
      <c r="O99" s="17"/>
    </row>
    <row r="100" spans="9:15">
      <c r="I100" s="45" t="s">
        <v>773</v>
      </c>
      <c r="J100" s="17">
        <f t="shared" si="207"/>
        <v>508</v>
      </c>
      <c r="K100" s="49">
        <f t="shared" ref="K100" si="213">J100*1000000000</f>
        <v>508000000000</v>
      </c>
      <c r="L100" s="49"/>
      <c r="N100" s="17"/>
      <c r="O100" s="17"/>
    </row>
    <row r="101" spans="9:15">
      <c r="I101" s="45" t="s">
        <v>699</v>
      </c>
      <c r="J101" s="17">
        <f t="shared" ref="J101" si="214">HEX2DEC(RIGHT(I101))</f>
        <v>1</v>
      </c>
      <c r="K101" s="49">
        <f t="shared" ref="K101" si="215">HEX2DEC(LEFT(RIGHT(I101,2),1))</f>
        <v>1</v>
      </c>
      <c r="N101" s="17"/>
      <c r="O101" s="17"/>
    </row>
    <row r="102" spans="9:15">
      <c r="I102" s="45" t="s">
        <v>774</v>
      </c>
      <c r="J102" s="17">
        <f t="shared" ref="J102:J104" si="216">HEX2DEC(I102)</f>
        <v>1358</v>
      </c>
      <c r="K102" s="49">
        <f t="shared" ref="K102" si="217">J102*$B$3</f>
        <v>110.03874</v>
      </c>
      <c r="L102" s="49">
        <f t="shared" ref="L102" si="218">K102+K103+K104</f>
        <v>508379942046.03876</v>
      </c>
      <c r="M102" s="50">
        <f t="shared" ref="M102" si="219">J105+1</f>
        <v>2</v>
      </c>
      <c r="N102" s="17"/>
      <c r="O102" s="17">
        <f t="shared" ref="O102" si="220">IF(AND(K105=1,K109=0),L106-L102,0)</f>
        <v>0</v>
      </c>
    </row>
    <row r="103" spans="9:15">
      <c r="I103" s="45" t="s">
        <v>775</v>
      </c>
      <c r="J103" s="17">
        <f t="shared" si="216"/>
        <v>47492742</v>
      </c>
      <c r="K103" s="49">
        <f t="shared" ref="K103" si="221">J103*$B$2</f>
        <v>379941936</v>
      </c>
      <c r="L103" s="49"/>
      <c r="N103" s="17"/>
      <c r="O103" s="17"/>
    </row>
    <row r="104" spans="9:15">
      <c r="I104" s="45" t="s">
        <v>773</v>
      </c>
      <c r="J104" s="17">
        <f t="shared" si="216"/>
        <v>508</v>
      </c>
      <c r="K104" s="49">
        <f t="shared" ref="K104" si="222">J104*1000000000</f>
        <v>508000000000</v>
      </c>
      <c r="L104" s="49"/>
      <c r="N104" s="17"/>
      <c r="O104" s="17"/>
    </row>
    <row r="105" spans="9:15">
      <c r="I105" s="45" t="s">
        <v>484</v>
      </c>
      <c r="J105" s="17">
        <f t="shared" ref="J105" si="223">HEX2DEC(RIGHT(I105))</f>
        <v>1</v>
      </c>
      <c r="K105" s="49">
        <f t="shared" ref="K105" si="224">HEX2DEC(LEFT(RIGHT(I105,2),1))</f>
        <v>0</v>
      </c>
      <c r="N105" s="17"/>
      <c r="O105" s="17"/>
    </row>
    <row r="106" spans="9:15">
      <c r="I106" s="45" t="s">
        <v>776</v>
      </c>
      <c r="J106" s="17">
        <f t="shared" ref="J106:J108" si="225">HEX2DEC(I106)</f>
        <v>4024</v>
      </c>
      <c r="K106" s="49">
        <f t="shared" ref="K106" si="226">J106*$B$3</f>
        <v>326.06472000000002</v>
      </c>
      <c r="L106" s="49">
        <f t="shared" ref="L106" si="227">K106+K107+K108</f>
        <v>510379957110.0647</v>
      </c>
      <c r="M106" s="50">
        <f t="shared" ref="M106" si="228">J109+1</f>
        <v>2</v>
      </c>
      <c r="N106" s="17"/>
      <c r="O106" s="17">
        <f t="shared" ref="O106" si="229">IF(AND(K109=1,K113=0),L110-L106,0)</f>
        <v>18.474853515625</v>
      </c>
    </row>
    <row r="107" spans="9:15">
      <c r="I107" s="45" t="s">
        <v>777</v>
      </c>
      <c r="J107" s="17">
        <f t="shared" si="225"/>
        <v>47494598</v>
      </c>
      <c r="K107" s="49">
        <f t="shared" ref="K107" si="230">J107*$B$2</f>
        <v>379956784</v>
      </c>
      <c r="L107" s="49"/>
      <c r="N107" s="17"/>
      <c r="O107" s="17"/>
    </row>
    <row r="108" spans="9:15">
      <c r="I108" s="45" t="s">
        <v>778</v>
      </c>
      <c r="J108" s="17">
        <f t="shared" si="225"/>
        <v>510</v>
      </c>
      <c r="K108" s="49">
        <f t="shared" ref="K108" si="231">J108*1000000000</f>
        <v>510000000000</v>
      </c>
      <c r="L108" s="49"/>
      <c r="N108" s="17"/>
      <c r="O108" s="17"/>
    </row>
    <row r="109" spans="9:15">
      <c r="I109" s="45" t="s">
        <v>699</v>
      </c>
      <c r="J109" s="17">
        <f t="shared" ref="J109" si="232">HEX2DEC(RIGHT(I109))</f>
        <v>1</v>
      </c>
      <c r="K109" s="49">
        <f t="shared" ref="K109" si="233">HEX2DEC(LEFT(RIGHT(I109,2),1))</f>
        <v>1</v>
      </c>
      <c r="N109" s="17"/>
      <c r="O109" s="17"/>
    </row>
    <row r="110" spans="9:15">
      <c r="I110" s="45" t="s">
        <v>779</v>
      </c>
      <c r="J110" s="17">
        <f t="shared" ref="J110:J112" si="234">HEX2DEC(I110)</f>
        <v>4252</v>
      </c>
      <c r="K110" s="49">
        <f t="shared" ref="K110" si="235">J110*$B$3</f>
        <v>344.53955999999999</v>
      </c>
      <c r="L110" s="49">
        <f t="shared" ref="L110" si="236">K110+K111+K112</f>
        <v>510379957128.53955</v>
      </c>
      <c r="M110" s="50">
        <f t="shared" ref="M110" si="237">J113+1</f>
        <v>2</v>
      </c>
      <c r="N110" s="17"/>
      <c r="O110" s="17">
        <f t="shared" ref="O110" si="238">IF(AND(K113=1,K117=0),L114-L110,0)</f>
        <v>0</v>
      </c>
    </row>
    <row r="111" spans="9:15">
      <c r="I111" s="45" t="s">
        <v>777</v>
      </c>
      <c r="J111" s="17">
        <f t="shared" si="234"/>
        <v>47494598</v>
      </c>
      <c r="K111" s="49">
        <f t="shared" ref="K111" si="239">J111*$B$2</f>
        <v>379956784</v>
      </c>
      <c r="L111" s="49"/>
      <c r="N111" s="17"/>
      <c r="O111" s="17"/>
    </row>
    <row r="112" spans="9:15">
      <c r="I112" s="45" t="s">
        <v>778</v>
      </c>
      <c r="J112" s="17">
        <f t="shared" si="234"/>
        <v>510</v>
      </c>
      <c r="K112" s="49">
        <f t="shared" ref="K112" si="240">J112*1000000000</f>
        <v>510000000000</v>
      </c>
      <c r="L112" s="49"/>
      <c r="N112" s="17"/>
      <c r="O112" s="17"/>
    </row>
    <row r="113" spans="9:15">
      <c r="I113" s="45" t="s">
        <v>484</v>
      </c>
      <c r="J113" s="17">
        <f t="shared" ref="J113" si="241">HEX2DEC(RIGHT(I113))</f>
        <v>1</v>
      </c>
      <c r="K113" s="49">
        <f t="shared" ref="K113" si="242">HEX2DEC(LEFT(RIGHT(I113,2),1))</f>
        <v>0</v>
      </c>
      <c r="N113" s="17"/>
      <c r="O113" s="17"/>
    </row>
    <row r="114" spans="9:15">
      <c r="I114" s="45" t="s">
        <v>692</v>
      </c>
      <c r="J114" s="17">
        <f t="shared" ref="J114:J116" si="243">HEX2DEC(I114)</f>
        <v>1494</v>
      </c>
      <c r="K114" s="49">
        <f t="shared" ref="K114" si="244">J114*$B$3</f>
        <v>121.05882000000001</v>
      </c>
      <c r="L114" s="49">
        <f t="shared" ref="L114" si="245">K114+K115+K116</f>
        <v>512379990185.05884</v>
      </c>
      <c r="M114" s="50">
        <f t="shared" ref="M114" si="246">J117+1</f>
        <v>2</v>
      </c>
      <c r="N114" s="17"/>
      <c r="O114" s="17">
        <f t="shared" ref="O114" si="247">IF(AND(K117=1,K121=0),L118-L114,0)</f>
        <v>18.63690185546875</v>
      </c>
    </row>
    <row r="115" spans="9:15">
      <c r="I115" s="45" t="s">
        <v>780</v>
      </c>
      <c r="J115" s="17">
        <f t="shared" si="243"/>
        <v>47498758</v>
      </c>
      <c r="K115" s="49">
        <f t="shared" ref="K115" si="248">J115*$B$2</f>
        <v>379990064</v>
      </c>
      <c r="L115" s="49"/>
      <c r="N115" s="17"/>
      <c r="O115" s="17"/>
    </row>
    <row r="116" spans="9:15">
      <c r="I116" s="45" t="s">
        <v>781</v>
      </c>
      <c r="J116" s="17">
        <f t="shared" si="243"/>
        <v>512</v>
      </c>
      <c r="K116" s="49">
        <f t="shared" ref="K116" si="249">J116*1000000000</f>
        <v>512000000000</v>
      </c>
      <c r="L116" s="49"/>
      <c r="N116" s="17"/>
      <c r="O116" s="17"/>
    </row>
    <row r="117" spans="9:15">
      <c r="I117" s="45" t="s">
        <v>699</v>
      </c>
      <c r="J117" s="17">
        <f t="shared" ref="J117" si="250">HEX2DEC(RIGHT(I117))</f>
        <v>1</v>
      </c>
      <c r="K117" s="49">
        <f t="shared" ref="K117" si="251">HEX2DEC(LEFT(RIGHT(I117,2),1))</f>
        <v>1</v>
      </c>
      <c r="N117" s="17"/>
      <c r="O117" s="17"/>
    </row>
    <row r="118" spans="9:15">
      <c r="I118" s="45" t="s">
        <v>711</v>
      </c>
      <c r="J118" s="17">
        <f t="shared" ref="J118:J120" si="252">HEX2DEC(I118)</f>
        <v>1724</v>
      </c>
      <c r="K118" s="49">
        <f t="shared" ref="K118" si="253">J118*$B$3</f>
        <v>139.69571999999999</v>
      </c>
      <c r="L118" s="49">
        <f t="shared" ref="L118" si="254">K118+K119+K120</f>
        <v>512379990203.69574</v>
      </c>
      <c r="M118" s="50">
        <f t="shared" ref="M118" si="255">J121+1</f>
        <v>2</v>
      </c>
      <c r="N118" s="17"/>
      <c r="O118" s="17">
        <f t="shared" ref="O118" si="256">IF(AND(K121=1,K125=0),L122-L118,0)</f>
        <v>0</v>
      </c>
    </row>
    <row r="119" spans="9:15">
      <c r="I119" s="45" t="s">
        <v>780</v>
      </c>
      <c r="J119" s="17">
        <f t="shared" si="252"/>
        <v>47498758</v>
      </c>
      <c r="K119" s="49">
        <f t="shared" ref="K119" si="257">J119*$B$2</f>
        <v>379990064</v>
      </c>
      <c r="L119" s="49"/>
      <c r="N119" s="17"/>
      <c r="O119" s="17"/>
    </row>
    <row r="120" spans="9:15">
      <c r="I120" s="45" t="s">
        <v>781</v>
      </c>
      <c r="J120" s="17">
        <f t="shared" si="252"/>
        <v>512</v>
      </c>
      <c r="K120" s="49">
        <f t="shared" ref="K120" si="258">J120*1000000000</f>
        <v>512000000000</v>
      </c>
      <c r="L120" s="49"/>
      <c r="N120" s="17"/>
      <c r="O120" s="17"/>
    </row>
    <row r="121" spans="9:15">
      <c r="I121" s="45" t="s">
        <v>484</v>
      </c>
      <c r="J121" s="17">
        <f t="shared" ref="J121" si="259">HEX2DEC(RIGHT(I121))</f>
        <v>1</v>
      </c>
      <c r="K121" s="49">
        <f t="shared" ref="K121" si="260">HEX2DEC(LEFT(RIGHT(I121,2),1))</f>
        <v>0</v>
      </c>
      <c r="N121" s="17"/>
      <c r="O121" s="17"/>
    </row>
    <row r="122" spans="9:15">
      <c r="I122" s="45" t="s">
        <v>782</v>
      </c>
      <c r="J122" s="17">
        <f t="shared" ref="J122:J124" si="261">HEX2DEC(I122)</f>
        <v>2930</v>
      </c>
      <c r="K122" s="49">
        <f t="shared" ref="K122" si="262">J122*$B$3</f>
        <v>237.4179</v>
      </c>
      <c r="L122" s="49">
        <f t="shared" ref="L122" si="263">K122+K123+K124</f>
        <v>514380005661.41791</v>
      </c>
      <c r="M122" s="50">
        <f t="shared" ref="M122" si="264">J125+1</f>
        <v>2</v>
      </c>
      <c r="N122" s="17"/>
      <c r="O122" s="17">
        <f t="shared" ref="O122" si="265">IF(AND(K125=1,K129=0),L126-L122,0)</f>
        <v>18.63690185546875</v>
      </c>
    </row>
    <row r="123" spans="9:15">
      <c r="I123" s="45" t="s">
        <v>783</v>
      </c>
      <c r="J123" s="17">
        <f t="shared" si="261"/>
        <v>47500678</v>
      </c>
      <c r="K123" s="49">
        <f t="shared" ref="K123" si="266">J123*$B$2</f>
        <v>380005424</v>
      </c>
      <c r="L123" s="49"/>
      <c r="N123" s="17"/>
      <c r="O123" s="17"/>
    </row>
    <row r="124" spans="9:15">
      <c r="I124" s="45" t="s">
        <v>784</v>
      </c>
      <c r="J124" s="17">
        <f t="shared" si="261"/>
        <v>514</v>
      </c>
      <c r="K124" s="49">
        <f t="shared" ref="K124" si="267">J124*1000000000</f>
        <v>514000000000</v>
      </c>
      <c r="L124" s="49"/>
      <c r="N124" s="17"/>
      <c r="O124" s="17"/>
    </row>
    <row r="125" spans="9:15">
      <c r="I125" s="45" t="s">
        <v>699</v>
      </c>
      <c r="J125" s="17">
        <f t="shared" ref="J125" si="268">HEX2DEC(RIGHT(I125))</f>
        <v>1</v>
      </c>
      <c r="K125" s="49">
        <f t="shared" ref="K125" si="269">HEX2DEC(LEFT(RIGHT(I125,2),1))</f>
        <v>1</v>
      </c>
      <c r="N125" s="17"/>
      <c r="O125" s="17"/>
    </row>
    <row r="126" spans="9:15">
      <c r="I126" s="45" t="s">
        <v>785</v>
      </c>
      <c r="J126" s="17">
        <f t="shared" ref="J126:J128" si="270">HEX2DEC(I126)</f>
        <v>3160</v>
      </c>
      <c r="K126" s="49">
        <f t="shared" ref="K126" si="271">J126*$B$3</f>
        <v>256.0548</v>
      </c>
      <c r="L126" s="49">
        <f t="shared" ref="L126" si="272">K126+K127+K128</f>
        <v>514380005680.05481</v>
      </c>
      <c r="M126" s="50">
        <f t="shared" ref="M126" si="273">J129+1</f>
        <v>2</v>
      </c>
      <c r="N126" s="17"/>
      <c r="O126" s="17">
        <f t="shared" ref="O126" si="274">IF(AND(K129=1,K133=0),L130-L126,0)</f>
        <v>0</v>
      </c>
    </row>
    <row r="127" spans="9:15">
      <c r="I127" s="45" t="s">
        <v>783</v>
      </c>
      <c r="J127" s="17">
        <f t="shared" si="270"/>
        <v>47500678</v>
      </c>
      <c r="K127" s="49">
        <f t="shared" ref="K127" si="275">J127*$B$2</f>
        <v>380005424</v>
      </c>
      <c r="L127" s="49"/>
      <c r="N127" s="17"/>
      <c r="O127" s="17"/>
    </row>
    <row r="128" spans="9:15">
      <c r="I128" s="45" t="s">
        <v>784</v>
      </c>
      <c r="J128" s="17">
        <f t="shared" si="270"/>
        <v>514</v>
      </c>
      <c r="K128" s="49">
        <f t="shared" ref="K128" si="276">J128*1000000000</f>
        <v>514000000000</v>
      </c>
      <c r="L128" s="49"/>
      <c r="N128" s="17"/>
      <c r="O128" s="17"/>
    </row>
    <row r="129" spans="9:15">
      <c r="I129" s="45" t="s">
        <v>484</v>
      </c>
      <c r="J129" s="17">
        <f t="shared" ref="J129" si="277">HEX2DEC(RIGHT(I129))</f>
        <v>1</v>
      </c>
      <c r="K129" s="49">
        <f t="shared" ref="K129" si="278">HEX2DEC(LEFT(RIGHT(I129,2),1))</f>
        <v>0</v>
      </c>
      <c r="N129" s="17"/>
      <c r="O129" s="17"/>
    </row>
    <row r="130" spans="9:15">
      <c r="I130" s="45" t="s">
        <v>786</v>
      </c>
      <c r="J130" s="17">
        <f t="shared" ref="J130:J132" si="279">HEX2DEC(I130)</f>
        <v>6414</v>
      </c>
      <c r="K130" s="49">
        <f t="shared" ref="K130" si="280">J130*$B$3</f>
        <v>519.72642000000008</v>
      </c>
      <c r="L130" s="49">
        <f t="shared" ref="L130" si="281">K130+K131+K132</f>
        <v>516380022839.72644</v>
      </c>
      <c r="M130" s="50">
        <f t="shared" ref="M130" si="282">J133+1</f>
        <v>2</v>
      </c>
      <c r="N130" s="17"/>
      <c r="O130" s="17">
        <f t="shared" ref="O130" si="283">IF(AND(K133=1,K137=0),L134-L130,0)</f>
        <v>18.63690185546875</v>
      </c>
    </row>
    <row r="131" spans="9:15">
      <c r="I131" s="45" t="s">
        <v>787</v>
      </c>
      <c r="J131" s="17">
        <f t="shared" si="279"/>
        <v>47502790</v>
      </c>
      <c r="K131" s="49">
        <f t="shared" ref="K131" si="284">J131*$B$2</f>
        <v>380022320</v>
      </c>
      <c r="L131" s="49"/>
      <c r="N131" s="17"/>
      <c r="O131" s="17"/>
    </row>
    <row r="132" spans="9:15">
      <c r="I132" s="45" t="s">
        <v>788</v>
      </c>
      <c r="J132" s="17">
        <f t="shared" si="279"/>
        <v>516</v>
      </c>
      <c r="K132" s="49">
        <f t="shared" ref="K132" si="285">J132*1000000000</f>
        <v>516000000000</v>
      </c>
      <c r="L132" s="49"/>
      <c r="N132" s="17"/>
      <c r="O132" s="17"/>
    </row>
    <row r="133" spans="9:15">
      <c r="I133" s="45" t="s">
        <v>699</v>
      </c>
      <c r="J133" s="17">
        <f t="shared" ref="J133" si="286">HEX2DEC(RIGHT(I133))</f>
        <v>1</v>
      </c>
      <c r="K133" s="49">
        <f t="shared" ref="K133" si="287">HEX2DEC(LEFT(RIGHT(I133,2),1))</f>
        <v>1</v>
      </c>
      <c r="N133" s="17"/>
      <c r="O133" s="17"/>
    </row>
    <row r="134" spans="9:15">
      <c r="I134" s="45" t="s">
        <v>789</v>
      </c>
      <c r="J134" s="17">
        <f t="shared" ref="J134:J136" si="288">HEX2DEC(I134)</f>
        <v>6644</v>
      </c>
      <c r="K134" s="49">
        <f t="shared" ref="K134" si="289">J134*$B$3</f>
        <v>538.36332000000004</v>
      </c>
      <c r="L134" s="49">
        <f t="shared" ref="L134" si="290">K134+K135+K136</f>
        <v>516380022858.36334</v>
      </c>
      <c r="M134" s="50">
        <f t="shared" ref="M134" si="291">J137+1</f>
        <v>2</v>
      </c>
      <c r="N134" s="17"/>
      <c r="O134" s="17">
        <f t="shared" ref="O134" si="292">IF(AND(K137=1,K141=0),L138-L134,0)</f>
        <v>0</v>
      </c>
    </row>
    <row r="135" spans="9:15">
      <c r="I135" s="45" t="s">
        <v>787</v>
      </c>
      <c r="J135" s="17">
        <f t="shared" si="288"/>
        <v>47502790</v>
      </c>
      <c r="K135" s="49">
        <f t="shared" ref="K135" si="293">J135*$B$2</f>
        <v>380022320</v>
      </c>
      <c r="L135" s="49"/>
      <c r="N135" s="17"/>
      <c r="O135" s="17"/>
    </row>
    <row r="136" spans="9:15">
      <c r="I136" s="45" t="s">
        <v>788</v>
      </c>
      <c r="J136" s="17">
        <f t="shared" si="288"/>
        <v>516</v>
      </c>
      <c r="K136" s="49">
        <f t="shared" ref="K136" si="294">J136*1000000000</f>
        <v>516000000000</v>
      </c>
      <c r="L136" s="49"/>
      <c r="N136" s="17"/>
      <c r="O136" s="17"/>
    </row>
    <row r="137" spans="9:15">
      <c r="I137" s="45" t="s">
        <v>484</v>
      </c>
      <c r="J137" s="17">
        <f t="shared" ref="J137" si="295">HEX2DEC(RIGHT(I137))</f>
        <v>1</v>
      </c>
      <c r="K137" s="49">
        <f t="shared" ref="K137" si="296">HEX2DEC(LEFT(RIGHT(I137,2),1))</f>
        <v>0</v>
      </c>
      <c r="N137" s="17"/>
      <c r="O137" s="17"/>
    </row>
    <row r="138" spans="9:15">
      <c r="I138" s="45" t="s">
        <v>790</v>
      </c>
      <c r="J138" s="17">
        <f t="shared" ref="J138:J140" si="297">HEX2DEC(I138)</f>
        <v>3088</v>
      </c>
      <c r="K138" s="49">
        <f t="shared" ref="K138" si="298">J138*$B$3</f>
        <v>250.22064</v>
      </c>
      <c r="L138" s="49">
        <f t="shared" ref="L138" si="299">K138+K139+K140</f>
        <v>518380041514.22064</v>
      </c>
      <c r="M138" s="50">
        <f t="shared" ref="M138" si="300">J141+1</f>
        <v>2</v>
      </c>
      <c r="N138" s="17"/>
      <c r="O138" s="17">
        <f t="shared" ref="O138" si="301">IF(AND(K141=1,K145=0),L142-L138,0)</f>
        <v>18.63690185546875</v>
      </c>
    </row>
    <row r="139" spans="9:15">
      <c r="I139" s="45" t="s">
        <v>791</v>
      </c>
      <c r="J139" s="17">
        <f t="shared" si="297"/>
        <v>47505158</v>
      </c>
      <c r="K139" s="49">
        <f t="shared" ref="K139" si="302">J139*$B$2</f>
        <v>380041264</v>
      </c>
      <c r="L139" s="49"/>
      <c r="N139" s="17"/>
      <c r="O139" s="17"/>
    </row>
    <row r="140" spans="9:15">
      <c r="I140" s="45" t="s">
        <v>792</v>
      </c>
      <c r="J140" s="17">
        <f t="shared" si="297"/>
        <v>518</v>
      </c>
      <c r="K140" s="49">
        <f t="shared" ref="K140" si="303">J140*1000000000</f>
        <v>518000000000</v>
      </c>
      <c r="L140" s="49"/>
      <c r="N140" s="17"/>
      <c r="O140" s="17"/>
    </row>
    <row r="141" spans="9:15">
      <c r="I141" s="45" t="s">
        <v>699</v>
      </c>
      <c r="J141" s="17">
        <f t="shared" ref="J141" si="304">HEX2DEC(RIGHT(I141))</f>
        <v>1</v>
      </c>
      <c r="K141" s="49">
        <f t="shared" ref="K141" si="305">HEX2DEC(LEFT(RIGHT(I141,2),1))</f>
        <v>1</v>
      </c>
      <c r="N141" s="17"/>
      <c r="O141" s="17"/>
    </row>
    <row r="142" spans="9:15">
      <c r="I142" s="45" t="s">
        <v>793</v>
      </c>
      <c r="J142" s="17">
        <f t="shared" ref="J142:J144" si="306">HEX2DEC(I142)</f>
        <v>3318</v>
      </c>
      <c r="K142" s="49">
        <f t="shared" ref="K142" si="307">J142*$B$3</f>
        <v>268.85754000000003</v>
      </c>
      <c r="L142" s="49">
        <f t="shared" ref="L142" si="308">K142+K143+K144</f>
        <v>518380041532.85754</v>
      </c>
      <c r="M142" s="50">
        <f t="shared" ref="M142" si="309">J145+1</f>
        <v>2</v>
      </c>
      <c r="N142" s="17"/>
      <c r="O142" s="17">
        <f t="shared" ref="O142" si="310">IF(AND(K145=1,K149=0),L146-L142,0)</f>
        <v>0</v>
      </c>
    </row>
    <row r="143" spans="9:15">
      <c r="I143" s="45" t="s">
        <v>791</v>
      </c>
      <c r="J143" s="17">
        <f t="shared" si="306"/>
        <v>47505158</v>
      </c>
      <c r="K143" s="49">
        <f t="shared" ref="K143" si="311">J143*$B$2</f>
        <v>380041264</v>
      </c>
      <c r="L143" s="49"/>
      <c r="N143" s="17"/>
      <c r="O143" s="17"/>
    </row>
    <row r="144" spans="9:15">
      <c r="I144" s="45" t="s">
        <v>792</v>
      </c>
      <c r="J144" s="17">
        <f t="shared" si="306"/>
        <v>518</v>
      </c>
      <c r="K144" s="49">
        <f t="shared" ref="K144" si="312">J144*1000000000</f>
        <v>518000000000</v>
      </c>
      <c r="L144" s="49"/>
      <c r="N144" s="17"/>
      <c r="O144" s="17"/>
    </row>
    <row r="145" spans="9:15">
      <c r="I145" s="45" t="s">
        <v>484</v>
      </c>
      <c r="J145" s="17">
        <f t="shared" ref="J145" si="313">HEX2DEC(RIGHT(I145))</f>
        <v>1</v>
      </c>
      <c r="K145" s="49">
        <f t="shared" ref="K145" si="314">HEX2DEC(LEFT(RIGHT(I145,2),1))</f>
        <v>0</v>
      </c>
      <c r="N145" s="17"/>
      <c r="O145" s="17"/>
    </row>
    <row r="146" spans="9:15">
      <c r="I146" s="45" t="s">
        <v>794</v>
      </c>
      <c r="J146" s="17">
        <f t="shared" ref="J146:J148" si="315">HEX2DEC(I146)</f>
        <v>5626</v>
      </c>
      <c r="K146" s="49">
        <f t="shared" ref="K146" si="316">J146*$B$3</f>
        <v>455.87478000000004</v>
      </c>
      <c r="L146" s="49">
        <f t="shared" ref="L146" si="317">K146+K147+K148</f>
        <v>520380057591.87476</v>
      </c>
      <c r="M146" s="50">
        <f t="shared" ref="M146" si="318">J149+1</f>
        <v>2</v>
      </c>
      <c r="N146" s="17"/>
      <c r="O146" s="17">
        <f t="shared" ref="O146" si="319">IF(AND(K149=1,K153=0),L150-L146,0)</f>
        <v>18.63690185546875</v>
      </c>
    </row>
    <row r="147" spans="9:15">
      <c r="I147" s="45" t="s">
        <v>795</v>
      </c>
      <c r="J147" s="17">
        <f t="shared" si="315"/>
        <v>47507142</v>
      </c>
      <c r="K147" s="49">
        <f t="shared" ref="K147" si="320">J147*$B$2</f>
        <v>380057136</v>
      </c>
      <c r="L147" s="49"/>
      <c r="N147" s="17"/>
      <c r="O147" s="17"/>
    </row>
    <row r="148" spans="9:15">
      <c r="I148" s="45" t="s">
        <v>796</v>
      </c>
      <c r="J148" s="17">
        <f t="shared" si="315"/>
        <v>520</v>
      </c>
      <c r="K148" s="49">
        <f t="shared" ref="K148" si="321">J148*1000000000</f>
        <v>520000000000</v>
      </c>
      <c r="L148" s="49"/>
      <c r="N148" s="17"/>
      <c r="O148" s="17"/>
    </row>
    <row r="149" spans="9:15">
      <c r="I149" s="45" t="s">
        <v>699</v>
      </c>
      <c r="J149" s="17">
        <f t="shared" ref="J149" si="322">HEX2DEC(RIGHT(I149))</f>
        <v>1</v>
      </c>
      <c r="K149" s="49">
        <f t="shared" ref="K149" si="323">HEX2DEC(LEFT(RIGHT(I149,2),1))</f>
        <v>1</v>
      </c>
      <c r="N149" s="17"/>
      <c r="O149" s="17"/>
    </row>
    <row r="150" spans="9:15">
      <c r="I150" s="45" t="s">
        <v>797</v>
      </c>
      <c r="J150" s="17">
        <f t="shared" ref="J150:J152" si="324">HEX2DEC(I150)</f>
        <v>5856</v>
      </c>
      <c r="K150" s="49">
        <f t="shared" ref="K150" si="325">J150*$B$3</f>
        <v>474.51168000000001</v>
      </c>
      <c r="L150" s="49">
        <f t="shared" ref="L150" si="326">K150+K151+K152</f>
        <v>520380057610.51166</v>
      </c>
      <c r="M150" s="50">
        <f t="shared" ref="M150" si="327">J153+1</f>
        <v>2</v>
      </c>
      <c r="N150" s="17"/>
      <c r="O150" s="17">
        <f t="shared" ref="O150" si="328">IF(AND(K153=1,K157=0),L154-L150,0)</f>
        <v>0</v>
      </c>
    </row>
    <row r="151" spans="9:15">
      <c r="I151" s="45" t="s">
        <v>795</v>
      </c>
      <c r="J151" s="17">
        <f t="shared" si="324"/>
        <v>47507142</v>
      </c>
      <c r="K151" s="49">
        <f t="shared" ref="K151" si="329">J151*$B$2</f>
        <v>380057136</v>
      </c>
      <c r="L151" s="49"/>
      <c r="N151" s="17"/>
      <c r="O151" s="17"/>
    </row>
    <row r="152" spans="9:15">
      <c r="I152" s="45" t="s">
        <v>796</v>
      </c>
      <c r="J152" s="17">
        <f t="shared" si="324"/>
        <v>520</v>
      </c>
      <c r="K152" s="49">
        <f t="shared" ref="K152" si="330">J152*1000000000</f>
        <v>520000000000</v>
      </c>
      <c r="L152" s="49"/>
      <c r="N152" s="17"/>
      <c r="O152" s="17"/>
    </row>
    <row r="153" spans="9:15">
      <c r="I153" s="45" t="s">
        <v>484</v>
      </c>
      <c r="J153" s="17">
        <f t="shared" ref="J153" si="331">HEX2DEC(RIGHT(I153))</f>
        <v>1</v>
      </c>
      <c r="K153" s="49">
        <f t="shared" ref="K153" si="332">HEX2DEC(LEFT(RIGHT(I153,2),1))</f>
        <v>0</v>
      </c>
      <c r="N153" s="17"/>
      <c r="O153" s="17"/>
    </row>
    <row r="154" spans="9:15">
      <c r="I154" s="45" t="s">
        <v>798</v>
      </c>
      <c r="J154" s="17">
        <f t="shared" ref="J154:J156" si="333">HEX2DEC(I154)</f>
        <v>1811</v>
      </c>
      <c r="K154" s="49">
        <f t="shared" ref="K154" si="334">J154*$B$3</f>
        <v>146.74533</v>
      </c>
      <c r="L154" s="49">
        <f t="shared" ref="L154" si="335">K154+K155+K156</f>
        <v>522380073666.7453</v>
      </c>
      <c r="M154" s="50">
        <f t="shared" ref="M154" si="336">J157+1</f>
        <v>2</v>
      </c>
      <c r="N154" s="17"/>
      <c r="O154" s="17">
        <f t="shared" ref="O154" si="337">IF(AND(K157=1,K161=0),L158-L154,0)</f>
        <v>18.474853515625</v>
      </c>
    </row>
    <row r="155" spans="9:15">
      <c r="I155" s="45" t="s">
        <v>799</v>
      </c>
      <c r="J155" s="17">
        <f t="shared" si="333"/>
        <v>47509190</v>
      </c>
      <c r="K155" s="49">
        <f t="shared" ref="K155" si="338">J155*$B$2</f>
        <v>380073520</v>
      </c>
      <c r="L155" s="49"/>
      <c r="N155" s="17"/>
      <c r="O155" s="17"/>
    </row>
    <row r="156" spans="9:15">
      <c r="I156" s="45" t="s">
        <v>800</v>
      </c>
      <c r="J156" s="17">
        <f t="shared" si="333"/>
        <v>522</v>
      </c>
      <c r="K156" s="49">
        <f t="shared" ref="K156" si="339">J156*1000000000</f>
        <v>522000000000</v>
      </c>
      <c r="L156" s="49"/>
      <c r="N156" s="17"/>
      <c r="O156" s="17"/>
    </row>
    <row r="157" spans="9:15">
      <c r="I157" s="45" t="s">
        <v>699</v>
      </c>
      <c r="J157" s="17">
        <f t="shared" ref="J157" si="340">HEX2DEC(RIGHT(I157))</f>
        <v>1</v>
      </c>
      <c r="K157" s="49">
        <f t="shared" ref="K157" si="341">HEX2DEC(LEFT(RIGHT(I157,2),1))</f>
        <v>1</v>
      </c>
      <c r="N157" s="17"/>
      <c r="O157" s="17"/>
    </row>
    <row r="158" spans="9:15">
      <c r="I158" s="45" t="s">
        <v>801</v>
      </c>
      <c r="J158" s="17">
        <f t="shared" ref="J158:J160" si="342">HEX2DEC(I158)</f>
        <v>2039</v>
      </c>
      <c r="K158" s="49">
        <f t="shared" ref="K158" si="343">J158*$B$3</f>
        <v>165.22017</v>
      </c>
      <c r="L158" s="49">
        <f t="shared" ref="L158" si="344">K158+K159+K160</f>
        <v>522380073685.22015</v>
      </c>
      <c r="M158" s="50">
        <f t="shared" ref="M158" si="345">J161+1</f>
        <v>2</v>
      </c>
      <c r="N158" s="17"/>
      <c r="O158" s="17">
        <f t="shared" ref="O158" si="346">IF(AND(K161=1,K165=0),L162-L158,0)</f>
        <v>0</v>
      </c>
    </row>
    <row r="159" spans="9:15">
      <c r="I159" s="45" t="s">
        <v>799</v>
      </c>
      <c r="J159" s="17">
        <f t="shared" si="342"/>
        <v>47509190</v>
      </c>
      <c r="K159" s="49">
        <f t="shared" ref="K159" si="347">J159*$B$2</f>
        <v>380073520</v>
      </c>
      <c r="L159" s="49"/>
      <c r="N159" s="17"/>
      <c r="O159" s="17"/>
    </row>
    <row r="160" spans="9:15">
      <c r="I160" s="45" t="s">
        <v>800</v>
      </c>
      <c r="J160" s="17">
        <f t="shared" si="342"/>
        <v>522</v>
      </c>
      <c r="K160" s="49">
        <f t="shared" ref="K160" si="348">J160*1000000000</f>
        <v>522000000000</v>
      </c>
      <c r="L160" s="49"/>
      <c r="N160" s="17"/>
      <c r="O160" s="17"/>
    </row>
    <row r="161" spans="9:15">
      <c r="I161" s="45" t="s">
        <v>484</v>
      </c>
      <c r="J161" s="17">
        <f t="shared" ref="J161" si="349">HEX2DEC(RIGHT(I161))</f>
        <v>1</v>
      </c>
      <c r="K161" s="49">
        <f t="shared" ref="K161" si="350">HEX2DEC(LEFT(RIGHT(I161,2),1))</f>
        <v>0</v>
      </c>
      <c r="N161" s="17"/>
      <c r="O161" s="17"/>
    </row>
    <row r="162" spans="9:15">
      <c r="I162" s="45" t="s">
        <v>802</v>
      </c>
      <c r="J162" s="17">
        <f t="shared" ref="J162:J164" si="351">HEX2DEC(I162)</f>
        <v>6918</v>
      </c>
      <c r="K162" s="49">
        <f t="shared" ref="K162" si="352">J162*$B$3</f>
        <v>560.56554000000006</v>
      </c>
      <c r="L162" s="49">
        <f t="shared" ref="L162" si="353">K162+K163+K164</f>
        <v>524380089440.56555</v>
      </c>
      <c r="M162" s="50">
        <f t="shared" ref="M162" si="354">J165+1</f>
        <v>2</v>
      </c>
      <c r="N162" s="17"/>
      <c r="O162" s="17">
        <f t="shared" ref="O162" si="355">IF(AND(K165=1,K169=0),L166-L162,0)</f>
        <v>18.7178955078125</v>
      </c>
    </row>
    <row r="163" spans="9:15">
      <c r="I163" s="45" t="s">
        <v>803</v>
      </c>
      <c r="J163" s="17">
        <f t="shared" si="351"/>
        <v>47511110</v>
      </c>
      <c r="K163" s="49">
        <f t="shared" ref="K163" si="356">J163*$B$2</f>
        <v>380088880</v>
      </c>
      <c r="L163" s="49"/>
      <c r="N163" s="17"/>
      <c r="O163" s="17"/>
    </row>
    <row r="164" spans="9:15">
      <c r="I164" s="45" t="s">
        <v>804</v>
      </c>
      <c r="J164" s="17">
        <f t="shared" si="351"/>
        <v>524</v>
      </c>
      <c r="K164" s="49">
        <f t="shared" ref="K164" si="357">J164*1000000000</f>
        <v>524000000000</v>
      </c>
      <c r="L164" s="49"/>
      <c r="N164" s="17"/>
      <c r="O164" s="17"/>
    </row>
    <row r="165" spans="9:15">
      <c r="I165" s="45" t="s">
        <v>437</v>
      </c>
      <c r="J165" s="17">
        <f t="shared" ref="J165" si="358">HEX2DEC(RIGHT(I165))</f>
        <v>1</v>
      </c>
      <c r="K165" s="49">
        <f t="shared" ref="K165" si="359">HEX2DEC(LEFT(RIGHT(I165,2),1))</f>
        <v>1</v>
      </c>
      <c r="N165" s="17"/>
      <c r="O165" s="17"/>
    </row>
    <row r="166" spans="9:15">
      <c r="I166" s="45" t="s">
        <v>805</v>
      </c>
      <c r="J166" s="17">
        <f t="shared" ref="J166:J168" si="360">HEX2DEC(I166)</f>
        <v>7149</v>
      </c>
      <c r="K166" s="49">
        <f t="shared" ref="K166" si="361">J166*$B$3</f>
        <v>579.28347000000008</v>
      </c>
      <c r="L166" s="49">
        <f t="shared" ref="L166" si="362">K166+K167+K168</f>
        <v>524380089459.28345</v>
      </c>
      <c r="M166" s="50">
        <f t="shared" ref="M166" si="363">J169+1</f>
        <v>2</v>
      </c>
      <c r="N166" s="17"/>
      <c r="O166" s="17">
        <f t="shared" ref="O166" si="364">IF(AND(K169=1,K173=0),L170-L166,0)</f>
        <v>0</v>
      </c>
    </row>
    <row r="167" spans="9:15">
      <c r="I167" s="45" t="s">
        <v>803</v>
      </c>
      <c r="J167" s="17">
        <f t="shared" si="360"/>
        <v>47511110</v>
      </c>
      <c r="K167" s="49">
        <f t="shared" ref="K167" si="365">J167*$B$2</f>
        <v>380088880</v>
      </c>
      <c r="L167" s="49"/>
      <c r="N167" s="17"/>
      <c r="O167" s="17"/>
    </row>
    <row r="168" spans="9:15">
      <c r="I168" s="45" t="s">
        <v>804</v>
      </c>
      <c r="J168" s="17">
        <f t="shared" si="360"/>
        <v>524</v>
      </c>
      <c r="K168" s="49">
        <f t="shared" ref="K168" si="366">J168*1000000000</f>
        <v>524000000000</v>
      </c>
      <c r="L168" s="49"/>
      <c r="N168" s="17"/>
      <c r="O168" s="17"/>
    </row>
    <row r="169" spans="9:15">
      <c r="I169" s="45" t="s">
        <v>484</v>
      </c>
      <c r="J169" s="17">
        <f t="shared" ref="J169" si="367">HEX2DEC(RIGHT(I169))</f>
        <v>1</v>
      </c>
      <c r="K169" s="49">
        <f t="shared" ref="K169" si="368">HEX2DEC(LEFT(RIGHT(I169,2),1))</f>
        <v>0</v>
      </c>
      <c r="N169" s="17"/>
      <c r="O169" s="17"/>
    </row>
    <row r="170" spans="9:15">
      <c r="I170" s="45" t="s">
        <v>806</v>
      </c>
      <c r="J170" s="17">
        <f t="shared" ref="J170:J172" si="369">HEX2DEC(I170)</f>
        <v>4876</v>
      </c>
      <c r="K170" s="49">
        <f t="shared" ref="K170" si="370">J170*$B$3</f>
        <v>395.10228000000001</v>
      </c>
      <c r="L170" s="49">
        <f t="shared" ref="L170" si="371">K170+K171+K172</f>
        <v>526380125115.10229</v>
      </c>
      <c r="M170" s="50">
        <f t="shared" ref="M170" si="372">J173+1</f>
        <v>2</v>
      </c>
      <c r="N170" s="17"/>
      <c r="O170" s="17">
        <f t="shared" ref="O170" si="373">IF(AND(K173=1,K177=0),L174-L170,0)</f>
        <v>18.55584716796875</v>
      </c>
    </row>
    <row r="171" spans="9:15">
      <c r="I171" s="45" t="s">
        <v>807</v>
      </c>
      <c r="J171" s="17">
        <f t="shared" si="369"/>
        <v>47515590</v>
      </c>
      <c r="K171" s="49">
        <f t="shared" ref="K171" si="374">J171*$B$2</f>
        <v>380124720</v>
      </c>
      <c r="L171" s="49"/>
      <c r="N171" s="17"/>
      <c r="O171" s="17"/>
    </row>
    <row r="172" spans="9:15">
      <c r="I172" s="45" t="s">
        <v>808</v>
      </c>
      <c r="J172" s="17">
        <f t="shared" si="369"/>
        <v>526</v>
      </c>
      <c r="K172" s="49">
        <f t="shared" ref="K172" si="375">J172*1000000000</f>
        <v>526000000000</v>
      </c>
      <c r="L172" s="49"/>
      <c r="N172" s="17"/>
      <c r="O172" s="17"/>
    </row>
    <row r="173" spans="9:15">
      <c r="I173" s="45" t="s">
        <v>699</v>
      </c>
      <c r="J173" s="17">
        <f t="shared" ref="J173" si="376">HEX2DEC(RIGHT(I173))</f>
        <v>1</v>
      </c>
      <c r="K173" s="49">
        <f t="shared" ref="K173" si="377">HEX2DEC(LEFT(RIGHT(I173,2),1))</f>
        <v>1</v>
      </c>
      <c r="N173" s="17"/>
      <c r="O173" s="17"/>
    </row>
    <row r="174" spans="9:15">
      <c r="I174" s="45" t="s">
        <v>809</v>
      </c>
      <c r="J174" s="17">
        <f t="shared" ref="J174:J176" si="378">HEX2DEC(I174)</f>
        <v>5105</v>
      </c>
      <c r="K174" s="49">
        <f t="shared" ref="K174" si="379">J174*$B$3</f>
        <v>413.65815000000003</v>
      </c>
      <c r="L174" s="49">
        <f t="shared" ref="L174" si="380">K174+K175+K176</f>
        <v>526380125133.65814</v>
      </c>
      <c r="M174" s="50">
        <f t="shared" ref="M174" si="381">J177+1</f>
        <v>2</v>
      </c>
      <c r="N174" s="17"/>
      <c r="O174" s="17">
        <f t="shared" ref="O174" si="382">IF(AND(K177=1,K181=0),L178-L174,0)</f>
        <v>0</v>
      </c>
    </row>
    <row r="175" spans="9:15">
      <c r="I175" s="45" t="s">
        <v>807</v>
      </c>
      <c r="J175" s="17">
        <f t="shared" si="378"/>
        <v>47515590</v>
      </c>
      <c r="K175" s="49">
        <f t="shared" ref="K175" si="383">J175*$B$2</f>
        <v>380124720</v>
      </c>
      <c r="L175" s="49"/>
      <c r="N175" s="17"/>
      <c r="O175" s="17"/>
    </row>
    <row r="176" spans="9:15">
      <c r="I176" s="45" t="s">
        <v>808</v>
      </c>
      <c r="J176" s="17">
        <f t="shared" si="378"/>
        <v>526</v>
      </c>
      <c r="K176" s="49">
        <f t="shared" ref="K176" si="384">J176*1000000000</f>
        <v>526000000000</v>
      </c>
      <c r="L176" s="49"/>
      <c r="N176" s="17"/>
      <c r="O176" s="17"/>
    </row>
    <row r="177" spans="9:15">
      <c r="I177" s="45" t="s">
        <v>484</v>
      </c>
      <c r="J177" s="17">
        <f t="shared" ref="J177" si="385">HEX2DEC(RIGHT(I177))</f>
        <v>1</v>
      </c>
      <c r="K177" s="49">
        <f t="shared" ref="K177" si="386">HEX2DEC(LEFT(RIGHT(I177,2),1))</f>
        <v>0</v>
      </c>
      <c r="N177" s="17"/>
      <c r="O177" s="17"/>
    </row>
    <row r="178" spans="9:15">
      <c r="I178" s="45" t="s">
        <v>810</v>
      </c>
      <c r="J178" s="17">
        <f t="shared" ref="J178:J180" si="387">HEX2DEC(I178)</f>
        <v>5161</v>
      </c>
      <c r="K178" s="49">
        <f t="shared" ref="K178" si="388">J178*$B$3</f>
        <v>418.19583</v>
      </c>
      <c r="L178" s="49">
        <f t="shared" ref="L178" si="389">K178+K179+K180</f>
        <v>528380140498.1958</v>
      </c>
      <c r="M178" s="50">
        <f t="shared" ref="M178" si="390">J181+1</f>
        <v>2</v>
      </c>
      <c r="N178" s="17"/>
      <c r="O178" s="17">
        <f t="shared" ref="O178" si="391">IF(AND(K181=1,K185=0),L182-L178,0)</f>
        <v>18.71795654296875</v>
      </c>
    </row>
    <row r="179" spans="9:15">
      <c r="I179" s="45" t="s">
        <v>811</v>
      </c>
      <c r="J179" s="17">
        <f t="shared" si="387"/>
        <v>47517510</v>
      </c>
      <c r="K179" s="49">
        <f t="shared" ref="K179" si="392">J179*$B$2</f>
        <v>380140080</v>
      </c>
      <c r="L179" s="49"/>
      <c r="N179" s="17"/>
      <c r="O179" s="17"/>
    </row>
    <row r="180" spans="9:15">
      <c r="I180" s="45" t="s">
        <v>812</v>
      </c>
      <c r="J180" s="17">
        <f t="shared" si="387"/>
        <v>528</v>
      </c>
      <c r="K180" s="49">
        <f t="shared" ref="K180" si="393">J180*1000000000</f>
        <v>528000000000</v>
      </c>
      <c r="L180" s="49"/>
      <c r="N180" s="17"/>
      <c r="O180" s="17"/>
    </row>
    <row r="181" spans="9:15">
      <c r="I181" s="45" t="s">
        <v>699</v>
      </c>
      <c r="J181" s="17">
        <f t="shared" ref="J181" si="394">HEX2DEC(RIGHT(I181))</f>
        <v>1</v>
      </c>
      <c r="K181" s="49">
        <f t="shared" ref="K181" si="395">HEX2DEC(LEFT(RIGHT(I181,2),1))</f>
        <v>1</v>
      </c>
      <c r="N181" s="17"/>
      <c r="O181" s="17"/>
    </row>
    <row r="182" spans="9:15">
      <c r="I182" s="45" t="s">
        <v>813</v>
      </c>
      <c r="J182" s="17">
        <f t="shared" ref="J182:J184" si="396">HEX2DEC(I182)</f>
        <v>5392</v>
      </c>
      <c r="K182" s="49">
        <f t="shared" ref="K182" si="397">J182*$B$3</f>
        <v>436.91376000000002</v>
      </c>
      <c r="L182" s="49">
        <f t="shared" ref="L182" si="398">K182+K183+K184</f>
        <v>528380140516.91376</v>
      </c>
      <c r="M182" s="50">
        <f t="shared" ref="M182" si="399">J185+1</f>
        <v>2</v>
      </c>
      <c r="N182" s="17"/>
      <c r="O182" s="17">
        <f t="shared" ref="O182" si="400">IF(AND(K185=1,K189=0),L186-L182,0)</f>
        <v>0</v>
      </c>
    </row>
    <row r="183" spans="9:15">
      <c r="I183" s="45" t="s">
        <v>811</v>
      </c>
      <c r="J183" s="17">
        <f t="shared" si="396"/>
        <v>47517510</v>
      </c>
      <c r="K183" s="49">
        <f t="shared" ref="K183" si="401">J183*$B$2</f>
        <v>380140080</v>
      </c>
      <c r="L183" s="49"/>
      <c r="N183" s="17"/>
      <c r="O183" s="17"/>
    </row>
    <row r="184" spans="9:15">
      <c r="I184" s="45" t="s">
        <v>812</v>
      </c>
      <c r="J184" s="17">
        <f t="shared" si="396"/>
        <v>528</v>
      </c>
      <c r="K184" s="49">
        <f t="shared" ref="K184" si="402">J184*1000000000</f>
        <v>528000000000</v>
      </c>
      <c r="L184" s="49"/>
      <c r="N184" s="17"/>
      <c r="O184" s="17"/>
    </row>
    <row r="185" spans="9:15">
      <c r="I185" s="45" t="s">
        <v>484</v>
      </c>
      <c r="J185" s="17">
        <f t="shared" ref="J185" si="403">HEX2DEC(RIGHT(I185))</f>
        <v>1</v>
      </c>
      <c r="K185" s="49">
        <f t="shared" ref="K185" si="404">HEX2DEC(LEFT(RIGHT(I185,2),1))</f>
        <v>0</v>
      </c>
      <c r="N185" s="17"/>
      <c r="O185" s="17"/>
    </row>
    <row r="186" spans="9:15">
      <c r="I186" s="45" t="s">
        <v>814</v>
      </c>
      <c r="J186" s="17">
        <f t="shared" ref="J186:J188" si="405">HEX2DEC(I186)</f>
        <v>3420</v>
      </c>
      <c r="K186" s="49">
        <f t="shared" ref="K186" si="406">J186*$B$3</f>
        <v>277.12260000000003</v>
      </c>
      <c r="L186" s="49">
        <f t="shared" ref="L186" si="407">K186+K187+K188</f>
        <v>530380158277.12262</v>
      </c>
      <c r="M186" s="50">
        <f t="shared" ref="M186" si="408">J189+1</f>
        <v>2</v>
      </c>
      <c r="N186" s="17"/>
      <c r="O186" s="17">
        <f t="shared" ref="O186" si="409">IF(AND(K189=1,K193=0),L190-L186,0)</f>
        <v>18.63690185546875</v>
      </c>
    </row>
    <row r="187" spans="9:15">
      <c r="I187" s="45" t="s">
        <v>815</v>
      </c>
      <c r="J187" s="17">
        <f t="shared" si="405"/>
        <v>47519750</v>
      </c>
      <c r="K187" s="49">
        <f t="shared" ref="K187" si="410">J187*$B$2</f>
        <v>380158000</v>
      </c>
      <c r="L187" s="49"/>
      <c r="N187" s="17"/>
      <c r="O187" s="17"/>
    </row>
    <row r="188" spans="9:15">
      <c r="I188" s="45" t="s">
        <v>816</v>
      </c>
      <c r="J188" s="17">
        <f t="shared" si="405"/>
        <v>530</v>
      </c>
      <c r="K188" s="49">
        <f t="shared" ref="K188" si="411">J188*1000000000</f>
        <v>530000000000</v>
      </c>
      <c r="L188" s="49"/>
      <c r="N188" s="17"/>
      <c r="O188" s="17"/>
    </row>
    <row r="189" spans="9:15">
      <c r="I189" s="45" t="s">
        <v>699</v>
      </c>
      <c r="J189" s="17">
        <f t="shared" ref="J189" si="412">HEX2DEC(RIGHT(I189))</f>
        <v>1</v>
      </c>
      <c r="K189" s="49">
        <f t="shared" ref="K189" si="413">HEX2DEC(LEFT(RIGHT(I189,2),1))</f>
        <v>1</v>
      </c>
      <c r="N189" s="17"/>
      <c r="O189" s="17"/>
    </row>
    <row r="190" spans="9:15">
      <c r="I190" s="45" t="s">
        <v>817</v>
      </c>
      <c r="J190" s="17">
        <f t="shared" ref="J190:J192" si="414">HEX2DEC(I190)</f>
        <v>3650</v>
      </c>
      <c r="K190" s="49">
        <f t="shared" ref="K190" si="415">J190*$B$3</f>
        <v>295.7595</v>
      </c>
      <c r="L190" s="49">
        <f t="shared" ref="L190" si="416">K190+K191+K192</f>
        <v>530380158295.75952</v>
      </c>
      <c r="M190" s="50">
        <f t="shared" ref="M190" si="417">J193+1</f>
        <v>2</v>
      </c>
      <c r="N190" s="17"/>
      <c r="O190" s="17">
        <f t="shared" ref="O190" si="418">IF(AND(K193=1,K197=0),L194-L190,0)</f>
        <v>0</v>
      </c>
    </row>
    <row r="191" spans="9:15">
      <c r="I191" s="45" t="s">
        <v>815</v>
      </c>
      <c r="J191" s="17">
        <f t="shared" si="414"/>
        <v>47519750</v>
      </c>
      <c r="K191" s="49">
        <f t="shared" ref="K191" si="419">J191*$B$2</f>
        <v>380158000</v>
      </c>
      <c r="L191" s="49"/>
      <c r="N191" s="17"/>
      <c r="O191" s="17"/>
    </row>
    <row r="192" spans="9:15">
      <c r="I192" s="45" t="s">
        <v>816</v>
      </c>
      <c r="J192" s="17">
        <f t="shared" si="414"/>
        <v>530</v>
      </c>
      <c r="K192" s="49">
        <f t="shared" ref="K192" si="420">J192*1000000000</f>
        <v>530000000000</v>
      </c>
      <c r="L192" s="49"/>
      <c r="N192" s="17"/>
      <c r="O192" s="17"/>
    </row>
    <row r="193" spans="9:15">
      <c r="I193" s="45" t="s">
        <v>484</v>
      </c>
      <c r="J193" s="17">
        <f t="shared" ref="J193" si="421">HEX2DEC(RIGHT(I193))</f>
        <v>1</v>
      </c>
      <c r="K193" s="49">
        <f t="shared" ref="K193" si="422">HEX2DEC(LEFT(RIGHT(I193,2),1))</f>
        <v>0</v>
      </c>
      <c r="N193" s="17"/>
      <c r="O193" s="17"/>
    </row>
    <row r="194" spans="9:15">
      <c r="I194" s="45" t="s">
        <v>818</v>
      </c>
      <c r="J194" s="17">
        <f t="shared" ref="J194:J196" si="423">HEX2DEC(I194)</f>
        <v>5331</v>
      </c>
      <c r="K194" s="49">
        <f t="shared" ref="K194" si="424">J194*$B$3</f>
        <v>431.97093000000001</v>
      </c>
      <c r="L194" s="49">
        <f t="shared" ref="L194" si="425">K194+K195+K196</f>
        <v>532380172255.97095</v>
      </c>
      <c r="M194" s="50">
        <f t="shared" ref="M194" si="426">J197+1</f>
        <v>2</v>
      </c>
      <c r="N194" s="17"/>
      <c r="O194" s="17">
        <f t="shared" ref="O194" si="427">IF(AND(K197=1,K201=0),L198-L194,0)</f>
        <v>18.7178955078125</v>
      </c>
    </row>
    <row r="195" spans="9:15">
      <c r="I195" s="45" t="s">
        <v>819</v>
      </c>
      <c r="J195" s="17">
        <f t="shared" si="423"/>
        <v>47521478</v>
      </c>
      <c r="K195" s="49">
        <f t="shared" ref="K195" si="428">J195*$B$2</f>
        <v>380171824</v>
      </c>
      <c r="L195" s="49"/>
      <c r="N195" s="17"/>
      <c r="O195" s="17"/>
    </row>
    <row r="196" spans="9:15">
      <c r="I196" s="45" t="s">
        <v>820</v>
      </c>
      <c r="J196" s="17">
        <f t="shared" si="423"/>
        <v>532</v>
      </c>
      <c r="K196" s="49">
        <f t="shared" ref="K196" si="429">J196*1000000000</f>
        <v>532000000000</v>
      </c>
      <c r="L196" s="49"/>
      <c r="N196" s="17"/>
      <c r="O196" s="17"/>
    </row>
    <row r="197" spans="9:15">
      <c r="I197" s="45" t="s">
        <v>699</v>
      </c>
      <c r="J197" s="17">
        <f t="shared" ref="J197" si="430">HEX2DEC(RIGHT(I197))</f>
        <v>1</v>
      </c>
      <c r="K197" s="49">
        <f t="shared" ref="K197" si="431">HEX2DEC(LEFT(RIGHT(I197,2),1))</f>
        <v>1</v>
      </c>
      <c r="N197" s="17"/>
      <c r="O197" s="17"/>
    </row>
    <row r="198" spans="9:15">
      <c r="I198" s="45" t="s">
        <v>821</v>
      </c>
      <c r="J198" s="17">
        <f t="shared" ref="J198:J200" si="432">HEX2DEC(I198)</f>
        <v>5562</v>
      </c>
      <c r="K198" s="49">
        <f t="shared" ref="K198" si="433">J198*$B$3</f>
        <v>450.68886000000003</v>
      </c>
      <c r="L198" s="49">
        <f t="shared" ref="L198" si="434">K198+K199+K200</f>
        <v>532380172274.68884</v>
      </c>
      <c r="M198" s="50">
        <f t="shared" ref="M198" si="435">J201+1</f>
        <v>2</v>
      </c>
      <c r="N198" s="17"/>
      <c r="O198" s="17">
        <f t="shared" ref="O198" si="436">IF(AND(K201=1,K205=0),L202-L198,0)</f>
        <v>0</v>
      </c>
    </row>
    <row r="199" spans="9:15">
      <c r="I199" s="45" t="s">
        <v>819</v>
      </c>
      <c r="J199" s="17">
        <f t="shared" si="432"/>
        <v>47521478</v>
      </c>
      <c r="K199" s="49">
        <f t="shared" ref="K199" si="437">J199*$B$2</f>
        <v>380171824</v>
      </c>
      <c r="L199" s="49"/>
      <c r="N199" s="17"/>
      <c r="O199" s="17"/>
    </row>
    <row r="200" spans="9:15">
      <c r="I200" s="45" t="s">
        <v>820</v>
      </c>
      <c r="J200" s="17">
        <f t="shared" si="432"/>
        <v>532</v>
      </c>
      <c r="K200" s="49">
        <f t="shared" ref="K200" si="438">J200*1000000000</f>
        <v>532000000000</v>
      </c>
      <c r="L200" s="49"/>
      <c r="N200" s="17"/>
      <c r="O200" s="17"/>
    </row>
    <row r="201" spans="9:15">
      <c r="I201" s="45" t="s">
        <v>484</v>
      </c>
      <c r="J201" s="17">
        <f t="shared" ref="J201" si="439">HEX2DEC(RIGHT(I201))</f>
        <v>1</v>
      </c>
      <c r="K201" s="49">
        <f t="shared" ref="K201" si="440">HEX2DEC(LEFT(RIGHT(I201,2),1))</f>
        <v>0</v>
      </c>
      <c r="N201" s="17"/>
      <c r="O201" s="17"/>
    </row>
    <row r="202" spans="9:15">
      <c r="I202" s="45" t="s">
        <v>660</v>
      </c>
      <c r="J202" s="17">
        <f t="shared" ref="J202:J204" si="441">HEX2DEC(I202)</f>
        <v>1700</v>
      </c>
      <c r="K202" s="49">
        <f t="shared" ref="K202" si="442">J202*$B$3</f>
        <v>137.751</v>
      </c>
      <c r="L202" s="49">
        <f t="shared" ref="L202" si="443">K202+K203+K204</f>
        <v>534380187833.75098</v>
      </c>
      <c r="M202" s="50">
        <f t="shared" ref="M202" si="444">J205+1</f>
        <v>2</v>
      </c>
      <c r="N202" s="17"/>
      <c r="O202" s="17">
        <f t="shared" ref="O202" si="445">IF(AND(K205=1,K209=0),L206-L202,0)</f>
        <v>18.63690185546875</v>
      </c>
    </row>
    <row r="203" spans="9:15">
      <c r="I203" s="45" t="s">
        <v>822</v>
      </c>
      <c r="J203" s="17">
        <f t="shared" si="441"/>
        <v>47523462</v>
      </c>
      <c r="K203" s="49">
        <f t="shared" ref="K203" si="446">J203*$B$2</f>
        <v>380187696</v>
      </c>
      <c r="L203" s="49"/>
      <c r="N203" s="17"/>
      <c r="O203" s="17"/>
    </row>
    <row r="204" spans="9:15">
      <c r="I204" s="45" t="s">
        <v>823</v>
      </c>
      <c r="J204" s="17">
        <f t="shared" si="441"/>
        <v>534</v>
      </c>
      <c r="K204" s="49">
        <f t="shared" ref="K204" si="447">J204*1000000000</f>
        <v>534000000000</v>
      </c>
      <c r="L204" s="49"/>
      <c r="N204" s="17"/>
      <c r="O204" s="17"/>
    </row>
    <row r="205" spans="9:15">
      <c r="I205" s="45" t="s">
        <v>699</v>
      </c>
      <c r="J205" s="17">
        <f t="shared" ref="J205" si="448">HEX2DEC(RIGHT(I205))</f>
        <v>1</v>
      </c>
      <c r="K205" s="49">
        <f t="shared" ref="K205" si="449">HEX2DEC(LEFT(RIGHT(I205,2),1))</f>
        <v>1</v>
      </c>
      <c r="N205" s="17"/>
      <c r="O205" s="17"/>
    </row>
    <row r="206" spans="9:15">
      <c r="I206" s="45" t="s">
        <v>824</v>
      </c>
      <c r="J206" s="17">
        <f t="shared" ref="J206:J208" si="450">HEX2DEC(I206)</f>
        <v>1930</v>
      </c>
      <c r="K206" s="49">
        <f t="shared" ref="K206" si="451">J206*$B$3</f>
        <v>156.3879</v>
      </c>
      <c r="L206" s="49">
        <f t="shared" ref="L206" si="452">K206+K207+K208</f>
        <v>534380187852.38788</v>
      </c>
      <c r="M206" s="50">
        <f t="shared" ref="M206" si="453">J209+1</f>
        <v>2</v>
      </c>
      <c r="N206" s="17"/>
      <c r="O206" s="17">
        <f t="shared" ref="O206" si="454">IF(AND(K209=1,K213=0),L210-L206,0)</f>
        <v>0</v>
      </c>
    </row>
    <row r="207" spans="9:15">
      <c r="I207" s="45" t="s">
        <v>822</v>
      </c>
      <c r="J207" s="17">
        <f t="shared" si="450"/>
        <v>47523462</v>
      </c>
      <c r="K207" s="49">
        <f t="shared" ref="K207" si="455">J207*$B$2</f>
        <v>380187696</v>
      </c>
      <c r="L207" s="49"/>
      <c r="N207" s="17"/>
      <c r="O207" s="17"/>
    </row>
    <row r="208" spans="9:15">
      <c r="I208" s="45" t="s">
        <v>823</v>
      </c>
      <c r="J208" s="17">
        <f t="shared" si="450"/>
        <v>534</v>
      </c>
      <c r="K208" s="49">
        <f t="shared" ref="K208" si="456">J208*1000000000</f>
        <v>534000000000</v>
      </c>
      <c r="L208" s="49"/>
      <c r="N208" s="17"/>
      <c r="O208" s="17"/>
    </row>
    <row r="209" spans="9:15">
      <c r="I209" s="45" t="s">
        <v>484</v>
      </c>
      <c r="J209" s="17">
        <f t="shared" ref="J209" si="457">HEX2DEC(RIGHT(I209))</f>
        <v>1</v>
      </c>
      <c r="K209" s="49">
        <f t="shared" ref="K209" si="458">HEX2DEC(LEFT(RIGHT(I209,2),1))</f>
        <v>0</v>
      </c>
      <c r="N209" s="17"/>
      <c r="O209" s="17"/>
    </row>
    <row r="210" spans="9:15">
      <c r="I210" s="45" t="s">
        <v>825</v>
      </c>
      <c r="J210" s="17">
        <f t="shared" ref="J210:J212" si="459">HEX2DEC(I210)</f>
        <v>6769</v>
      </c>
      <c r="K210" s="49">
        <f t="shared" ref="K210" si="460">J210*$B$3</f>
        <v>548.49207000000001</v>
      </c>
      <c r="L210" s="49">
        <f t="shared" ref="L210" si="461">K210+K211+K212</f>
        <v>536380212308.49207</v>
      </c>
      <c r="M210" s="50">
        <f t="shared" ref="M210" si="462">J213+1</f>
        <v>2</v>
      </c>
      <c r="N210" s="17"/>
      <c r="O210" s="17">
        <f t="shared" ref="O210" si="463">IF(AND(K213=1,K217=0),L214-L210,0)</f>
        <v>18.63690185546875</v>
      </c>
    </row>
    <row r="211" spans="9:15">
      <c r="I211" s="45" t="s">
        <v>826</v>
      </c>
      <c r="J211" s="17">
        <f t="shared" si="459"/>
        <v>47526470</v>
      </c>
      <c r="K211" s="49">
        <f t="shared" ref="K211" si="464">J211*$B$2</f>
        <v>380211760</v>
      </c>
      <c r="L211" s="49"/>
      <c r="N211" s="17"/>
      <c r="O211" s="17"/>
    </row>
    <row r="212" spans="9:15">
      <c r="I212" s="45" t="s">
        <v>827</v>
      </c>
      <c r="J212" s="17">
        <f t="shared" si="459"/>
        <v>536</v>
      </c>
      <c r="K212" s="49">
        <f t="shared" ref="K212" si="465">J212*1000000000</f>
        <v>536000000000</v>
      </c>
      <c r="L212" s="49"/>
      <c r="N212" s="17"/>
      <c r="O212" s="17"/>
    </row>
    <row r="213" spans="9:15">
      <c r="I213" s="45" t="s">
        <v>699</v>
      </c>
      <c r="J213" s="17">
        <f t="shared" ref="J213" si="466">HEX2DEC(RIGHT(I213))</f>
        <v>1</v>
      </c>
      <c r="K213" s="49">
        <f t="shared" ref="K213" si="467">HEX2DEC(LEFT(RIGHT(I213,2),1))</f>
        <v>1</v>
      </c>
      <c r="N213" s="17"/>
      <c r="O213" s="17"/>
    </row>
    <row r="214" spans="9:15">
      <c r="I214" s="45" t="s">
        <v>828</v>
      </c>
      <c r="J214" s="17">
        <f t="shared" ref="J214:J216" si="468">HEX2DEC(I214)</f>
        <v>6999</v>
      </c>
      <c r="K214" s="49">
        <f t="shared" ref="K214" si="469">J214*$B$3</f>
        <v>567.12896999999998</v>
      </c>
      <c r="L214" s="49">
        <f t="shared" ref="L214" si="470">K214+K215+K216</f>
        <v>536380212327.12897</v>
      </c>
      <c r="M214" s="50">
        <f t="shared" ref="M214" si="471">J217+1</f>
        <v>2</v>
      </c>
      <c r="N214" s="17"/>
      <c r="O214" s="17">
        <f t="shared" ref="O214" si="472">IF(AND(K217=1,K221=0),L218-L214,0)</f>
        <v>0</v>
      </c>
    </row>
    <row r="215" spans="9:15">
      <c r="I215" s="45" t="s">
        <v>826</v>
      </c>
      <c r="J215" s="17">
        <f t="shared" si="468"/>
        <v>47526470</v>
      </c>
      <c r="K215" s="49">
        <f t="shared" ref="K215" si="473">J215*$B$2</f>
        <v>380211760</v>
      </c>
      <c r="L215" s="49"/>
      <c r="N215" s="17"/>
      <c r="O215" s="17"/>
    </row>
    <row r="216" spans="9:15">
      <c r="I216" s="45" t="s">
        <v>827</v>
      </c>
      <c r="J216" s="17">
        <f t="shared" si="468"/>
        <v>536</v>
      </c>
      <c r="K216" s="49">
        <f t="shared" ref="K216" si="474">J216*1000000000</f>
        <v>536000000000</v>
      </c>
      <c r="L216" s="49"/>
      <c r="N216" s="17"/>
      <c r="O216" s="17"/>
    </row>
    <row r="217" spans="9:15">
      <c r="I217" s="45" t="s">
        <v>484</v>
      </c>
      <c r="J217" s="17">
        <f t="shared" ref="J217" si="475">HEX2DEC(RIGHT(I217))</f>
        <v>1</v>
      </c>
      <c r="K217" s="49">
        <f t="shared" ref="K217" si="476">HEX2DEC(LEFT(RIGHT(I217,2),1))</f>
        <v>0</v>
      </c>
      <c r="N217" s="17"/>
      <c r="O217" s="17"/>
    </row>
    <row r="218" spans="9:15">
      <c r="I218" s="45" t="s">
        <v>829</v>
      </c>
      <c r="J218" s="17">
        <f t="shared" ref="J218:J220" si="477">HEX2DEC(I218)</f>
        <v>3647</v>
      </c>
      <c r="K218" s="49">
        <f t="shared" ref="K218" si="478">J218*$B$3</f>
        <v>295.51641000000001</v>
      </c>
      <c r="L218" s="49">
        <f t="shared" ref="L218" si="479">K218+K219+K220</f>
        <v>538380256087.51642</v>
      </c>
      <c r="M218" s="50">
        <f t="shared" ref="M218" si="480">J221+1</f>
        <v>2</v>
      </c>
      <c r="N218" s="17"/>
      <c r="O218" s="17">
        <f t="shared" ref="O218" si="481">IF(AND(K221=1,K225=0),L222-L218,0)</f>
        <v>18.63690185546875</v>
      </c>
    </row>
    <row r="219" spans="9:15">
      <c r="I219" s="45" t="s">
        <v>830</v>
      </c>
      <c r="J219" s="17">
        <f t="shared" si="477"/>
        <v>47531974</v>
      </c>
      <c r="K219" s="49">
        <f t="shared" ref="K219" si="482">J219*$B$2</f>
        <v>380255792</v>
      </c>
      <c r="L219" s="49"/>
      <c r="N219" s="17"/>
      <c r="O219" s="17"/>
    </row>
    <row r="220" spans="9:15">
      <c r="I220" s="45" t="s">
        <v>831</v>
      </c>
      <c r="J220" s="17">
        <f t="shared" si="477"/>
        <v>538</v>
      </c>
      <c r="K220" s="49">
        <f t="shared" ref="K220" si="483">J220*1000000000</f>
        <v>538000000000</v>
      </c>
      <c r="L220" s="49"/>
      <c r="N220" s="17"/>
      <c r="O220" s="17"/>
    </row>
    <row r="221" spans="9:15">
      <c r="I221" s="45" t="s">
        <v>699</v>
      </c>
      <c r="J221" s="17">
        <f t="shared" ref="J221" si="484">HEX2DEC(RIGHT(I221))</f>
        <v>1</v>
      </c>
      <c r="K221" s="49">
        <f t="shared" ref="K221" si="485">HEX2DEC(LEFT(RIGHT(I221,2),1))</f>
        <v>1</v>
      </c>
      <c r="N221" s="17"/>
      <c r="O221" s="17"/>
    </row>
    <row r="222" spans="9:15">
      <c r="I222" s="45" t="s">
        <v>832</v>
      </c>
      <c r="J222" s="17">
        <f t="shared" ref="J222:J224" si="486">HEX2DEC(I222)</f>
        <v>3877</v>
      </c>
      <c r="K222" s="49">
        <f t="shared" ref="K222" si="487">J222*$B$3</f>
        <v>314.15331000000003</v>
      </c>
      <c r="L222" s="49">
        <f t="shared" ref="L222" si="488">K222+K223+K224</f>
        <v>538380256106.15332</v>
      </c>
      <c r="M222" s="50">
        <f t="shared" ref="M222" si="489">J225+1</f>
        <v>2</v>
      </c>
      <c r="N222" s="17"/>
      <c r="O222" s="17">
        <f t="shared" ref="O222" si="490">IF(AND(K225=1,K229=0),L226-L222,0)</f>
        <v>0</v>
      </c>
    </row>
    <row r="223" spans="9:15">
      <c r="I223" s="45" t="s">
        <v>830</v>
      </c>
      <c r="J223" s="17">
        <f t="shared" si="486"/>
        <v>47531974</v>
      </c>
      <c r="K223" s="49">
        <f t="shared" ref="K223" si="491">J223*$B$2</f>
        <v>380255792</v>
      </c>
      <c r="L223" s="49"/>
      <c r="N223" s="17"/>
      <c r="O223" s="17"/>
    </row>
    <row r="224" spans="9:15">
      <c r="I224" s="45" t="s">
        <v>831</v>
      </c>
      <c r="J224" s="17">
        <f t="shared" si="486"/>
        <v>538</v>
      </c>
      <c r="K224" s="49">
        <f t="shared" ref="K224" si="492">J224*1000000000</f>
        <v>538000000000</v>
      </c>
      <c r="L224" s="49"/>
      <c r="N224" s="17"/>
      <c r="O224" s="17"/>
    </row>
    <row r="225" spans="9:15">
      <c r="I225" s="45" t="s">
        <v>484</v>
      </c>
      <c r="J225" s="17">
        <f t="shared" ref="J225" si="493">HEX2DEC(RIGHT(I225))</f>
        <v>1</v>
      </c>
      <c r="K225" s="49">
        <f t="shared" ref="K225" si="494">HEX2DEC(LEFT(RIGHT(I225,2),1))</f>
        <v>0</v>
      </c>
      <c r="N225" s="17"/>
      <c r="O225" s="17"/>
    </row>
    <row r="226" spans="9:15">
      <c r="I226" s="45" t="s">
        <v>833</v>
      </c>
      <c r="J226" s="17">
        <f t="shared" ref="J226:J228" si="495">HEX2DEC(I226)</f>
        <v>7061</v>
      </c>
      <c r="K226" s="49">
        <f t="shared" ref="K226" si="496">J226*$B$3</f>
        <v>572.15282999999999</v>
      </c>
      <c r="L226" s="49">
        <f t="shared" ref="L226" si="497">K226+K227+K228</f>
        <v>540380252268.15283</v>
      </c>
      <c r="M226" s="50">
        <f t="shared" ref="M226" si="498">J229+1</f>
        <v>2</v>
      </c>
      <c r="N226" s="17"/>
      <c r="O226" s="17">
        <f t="shared" ref="O226" si="499">IF(AND(K229=1,K233=0),L230-L226,0)</f>
        <v>18.63690185546875</v>
      </c>
    </row>
    <row r="227" spans="9:15">
      <c r="I227" s="45" t="s">
        <v>834</v>
      </c>
      <c r="J227" s="17">
        <f t="shared" si="495"/>
        <v>47531462</v>
      </c>
      <c r="K227" s="49">
        <f t="shared" ref="K227" si="500">J227*$B$2</f>
        <v>380251696</v>
      </c>
      <c r="L227" s="49"/>
      <c r="N227" s="17"/>
      <c r="O227" s="17"/>
    </row>
    <row r="228" spans="9:15">
      <c r="I228" s="45" t="s">
        <v>835</v>
      </c>
      <c r="J228" s="17">
        <f t="shared" si="495"/>
        <v>540</v>
      </c>
      <c r="K228" s="49">
        <f t="shared" ref="K228" si="501">J228*1000000000</f>
        <v>540000000000</v>
      </c>
      <c r="L228" s="49"/>
      <c r="N228" s="17"/>
      <c r="O228" s="17"/>
    </row>
    <row r="229" spans="9:15">
      <c r="I229" s="45" t="s">
        <v>437</v>
      </c>
      <c r="J229" s="17">
        <f t="shared" ref="J229" si="502">HEX2DEC(RIGHT(I229))</f>
        <v>1</v>
      </c>
      <c r="K229" s="49">
        <f t="shared" ref="K229" si="503">HEX2DEC(LEFT(RIGHT(I229,2),1))</f>
        <v>1</v>
      </c>
      <c r="N229" s="17"/>
      <c r="O229" s="17"/>
    </row>
    <row r="230" spans="9:15">
      <c r="I230" s="45" t="s">
        <v>836</v>
      </c>
      <c r="J230" s="17">
        <f t="shared" ref="J230:J232" si="504">HEX2DEC(I230)</f>
        <v>7291</v>
      </c>
      <c r="K230" s="49">
        <f t="shared" ref="K230" si="505">J230*$B$3</f>
        <v>590.78973000000008</v>
      </c>
      <c r="L230" s="49">
        <f t="shared" ref="L230" si="506">K230+K231+K232</f>
        <v>540380252286.78973</v>
      </c>
      <c r="M230" s="50">
        <f t="shared" ref="M230" si="507">J233+1</f>
        <v>2</v>
      </c>
      <c r="N230" s="17"/>
      <c r="O230" s="17">
        <f t="shared" ref="O230" si="508">IF(AND(K233=1,K237=0),L234-L230,0)</f>
        <v>0</v>
      </c>
    </row>
    <row r="231" spans="9:15">
      <c r="I231" s="45" t="s">
        <v>834</v>
      </c>
      <c r="J231" s="17">
        <f t="shared" si="504"/>
        <v>47531462</v>
      </c>
      <c r="K231" s="49">
        <f t="shared" ref="K231" si="509">J231*$B$2</f>
        <v>380251696</v>
      </c>
      <c r="L231" s="49"/>
      <c r="N231" s="17"/>
      <c r="O231" s="17"/>
    </row>
    <row r="232" spans="9:15">
      <c r="I232" s="45" t="s">
        <v>835</v>
      </c>
      <c r="J232" s="17">
        <f t="shared" si="504"/>
        <v>540</v>
      </c>
      <c r="K232" s="49">
        <f t="shared" ref="K232" si="510">J232*1000000000</f>
        <v>540000000000</v>
      </c>
      <c r="L232" s="49"/>
      <c r="N232" s="17"/>
      <c r="O232" s="17"/>
    </row>
    <row r="233" spans="9:15">
      <c r="I233" s="45" t="s">
        <v>484</v>
      </c>
      <c r="J233" s="17">
        <f t="shared" ref="J233" si="511">HEX2DEC(RIGHT(I233))</f>
        <v>1</v>
      </c>
      <c r="K233" s="49">
        <f t="shared" ref="K233" si="512">HEX2DEC(LEFT(RIGHT(I233,2),1))</f>
        <v>0</v>
      </c>
      <c r="N233" s="17"/>
      <c r="O233" s="17"/>
    </row>
    <row r="234" spans="9:15">
      <c r="I234" s="45" t="s">
        <v>837</v>
      </c>
      <c r="J234" s="17">
        <f t="shared" ref="J234:J236" si="513">HEX2DEC(I234)</f>
        <v>4941</v>
      </c>
      <c r="K234" s="49">
        <f t="shared" ref="K234" si="514">J234*$B$3</f>
        <v>400.36923000000002</v>
      </c>
      <c r="L234" s="49">
        <f t="shared" ref="L234" si="515">K234+K235+K236</f>
        <v>542380296640.3692</v>
      </c>
      <c r="M234" s="50">
        <f t="shared" ref="M234" si="516">J237+1</f>
        <v>2</v>
      </c>
      <c r="N234" s="17"/>
      <c r="O234" s="17">
        <f t="shared" ref="O234" si="517">IF(AND(K237=1,K241=0),L238-L234,0)</f>
        <v>18.63690185546875</v>
      </c>
    </row>
    <row r="235" spans="9:15">
      <c r="I235" s="45" t="s">
        <v>838</v>
      </c>
      <c r="J235" s="17">
        <f t="shared" si="513"/>
        <v>47537030</v>
      </c>
      <c r="K235" s="49">
        <f t="shared" ref="K235" si="518">J235*$B$2</f>
        <v>380296240</v>
      </c>
      <c r="L235" s="49"/>
      <c r="N235" s="17"/>
      <c r="O235" s="17"/>
    </row>
    <row r="236" spans="9:15">
      <c r="I236" s="45" t="s">
        <v>839</v>
      </c>
      <c r="J236" s="17">
        <f t="shared" si="513"/>
        <v>542</v>
      </c>
      <c r="K236" s="49">
        <f t="shared" ref="K236" si="519">J236*1000000000</f>
        <v>542000000000</v>
      </c>
      <c r="L236" s="49"/>
      <c r="N236" s="17"/>
      <c r="O236" s="17"/>
    </row>
    <row r="237" spans="9:15">
      <c r="I237" s="45" t="s">
        <v>699</v>
      </c>
      <c r="J237" s="17">
        <f t="shared" ref="J237" si="520">HEX2DEC(RIGHT(I237))</f>
        <v>1</v>
      </c>
      <c r="K237" s="49">
        <f t="shared" ref="K237" si="521">HEX2DEC(LEFT(RIGHT(I237,2),1))</f>
        <v>1</v>
      </c>
      <c r="N237" s="17"/>
      <c r="O237" s="17"/>
    </row>
    <row r="238" spans="9:15">
      <c r="I238" s="45" t="s">
        <v>840</v>
      </c>
      <c r="J238" s="17">
        <f t="shared" ref="J238:J240" si="522">HEX2DEC(I238)</f>
        <v>5171</v>
      </c>
      <c r="K238" s="49">
        <f t="shared" ref="K238" si="523">J238*$B$3</f>
        <v>419.00613000000004</v>
      </c>
      <c r="L238" s="49">
        <f t="shared" ref="L238" si="524">K238+K239+K240</f>
        <v>542380296659.0061</v>
      </c>
      <c r="M238" s="50">
        <f t="shared" ref="M238" si="525">J241+1</f>
        <v>2</v>
      </c>
      <c r="N238" s="17"/>
      <c r="O238" s="17">
        <f t="shared" ref="O238" si="526">IF(AND(K241=1,K245=0),L242-L238,0)</f>
        <v>0</v>
      </c>
    </row>
    <row r="239" spans="9:15">
      <c r="I239" s="45" t="s">
        <v>838</v>
      </c>
      <c r="J239" s="17">
        <f t="shared" si="522"/>
        <v>47537030</v>
      </c>
      <c r="K239" s="49">
        <f t="shared" ref="K239" si="527">J239*$B$2</f>
        <v>380296240</v>
      </c>
      <c r="L239" s="49"/>
      <c r="N239" s="17"/>
      <c r="O239" s="17"/>
    </row>
    <row r="240" spans="9:15">
      <c r="I240" s="45" t="s">
        <v>839</v>
      </c>
      <c r="J240" s="17">
        <f t="shared" si="522"/>
        <v>542</v>
      </c>
      <c r="K240" s="49">
        <f t="shared" ref="K240" si="528">J240*1000000000</f>
        <v>542000000000</v>
      </c>
      <c r="L240" s="49"/>
      <c r="N240" s="17"/>
      <c r="O240" s="17"/>
    </row>
    <row r="241" spans="9:15">
      <c r="I241" s="45" t="s">
        <v>484</v>
      </c>
      <c r="J241" s="17">
        <f t="shared" ref="J241" si="529">HEX2DEC(RIGHT(I241))</f>
        <v>1</v>
      </c>
      <c r="K241" s="49">
        <f t="shared" ref="K241" si="530">HEX2DEC(LEFT(RIGHT(I241,2),1))</f>
        <v>0</v>
      </c>
      <c r="N241" s="17"/>
      <c r="O241" s="17"/>
    </row>
    <row r="242" spans="9:15">
      <c r="I242" s="45" t="s">
        <v>841</v>
      </c>
      <c r="J242" s="17">
        <f t="shared" ref="J242:J244" si="531">HEX2DEC(I242)</f>
        <v>7121</v>
      </c>
      <c r="K242" s="49">
        <f t="shared" ref="K242" si="532">J242*$B$3</f>
        <v>577.01463000000001</v>
      </c>
      <c r="L242" s="49">
        <f t="shared" ref="L242" si="533">K242+K243+K244</f>
        <v>544380433009.01465</v>
      </c>
      <c r="M242" s="50">
        <f t="shared" ref="M242" si="534">J245+1</f>
        <v>2</v>
      </c>
      <c r="N242" s="17"/>
      <c r="O242" s="17">
        <f t="shared" ref="O242" si="535">IF(AND(K245=1,K249=0),L246-L242,0)</f>
        <v>18.47479248046875</v>
      </c>
    </row>
    <row r="243" spans="9:15">
      <c r="I243" s="45" t="s">
        <v>842</v>
      </c>
      <c r="J243" s="17">
        <f t="shared" si="531"/>
        <v>47554054</v>
      </c>
      <c r="K243" s="49">
        <f t="shared" ref="K243" si="536">J243*$B$2</f>
        <v>380432432</v>
      </c>
      <c r="L243" s="49"/>
      <c r="N243" s="17"/>
      <c r="O243" s="17"/>
    </row>
    <row r="244" spans="9:15">
      <c r="I244" s="45" t="s">
        <v>843</v>
      </c>
      <c r="J244" s="17">
        <f t="shared" si="531"/>
        <v>544</v>
      </c>
      <c r="K244" s="49">
        <f t="shared" ref="K244" si="537">J244*1000000000</f>
        <v>544000000000</v>
      </c>
      <c r="L244" s="49"/>
      <c r="N244" s="17"/>
      <c r="O244" s="17"/>
    </row>
    <row r="245" spans="9:15">
      <c r="I245" s="45" t="s">
        <v>437</v>
      </c>
      <c r="J245" s="17">
        <f t="shared" ref="J245" si="538">HEX2DEC(RIGHT(I245))</f>
        <v>1</v>
      </c>
      <c r="K245" s="49">
        <f t="shared" ref="K245" si="539">HEX2DEC(LEFT(RIGHT(I245,2),1))</f>
        <v>1</v>
      </c>
      <c r="N245" s="17"/>
      <c r="O245" s="17"/>
    </row>
    <row r="246" spans="9:15">
      <c r="I246" s="45" t="s">
        <v>694</v>
      </c>
      <c r="J246" s="17">
        <f t="shared" ref="J246:J248" si="540">HEX2DEC(I246)</f>
        <v>7349</v>
      </c>
      <c r="K246" s="49">
        <f t="shared" ref="K246" si="541">J246*$B$3</f>
        <v>595.48946999999998</v>
      </c>
      <c r="L246" s="49">
        <f t="shared" ref="L246" si="542">K246+K247+K248</f>
        <v>544380433027.48944</v>
      </c>
      <c r="M246" s="50">
        <f t="shared" ref="M246" si="543">J249+1</f>
        <v>2</v>
      </c>
      <c r="N246" s="17"/>
      <c r="O246" s="17">
        <f t="shared" ref="O246" si="544">IF(AND(K249=1,K253=0),L250-L246,0)</f>
        <v>0</v>
      </c>
    </row>
    <row r="247" spans="9:15">
      <c r="I247" s="45" t="s">
        <v>842</v>
      </c>
      <c r="J247" s="17">
        <f t="shared" si="540"/>
        <v>47554054</v>
      </c>
      <c r="K247" s="49">
        <f t="shared" ref="K247" si="545">J247*$B$2</f>
        <v>380432432</v>
      </c>
      <c r="L247" s="49"/>
      <c r="N247" s="17"/>
      <c r="O247" s="17"/>
    </row>
    <row r="248" spans="9:15">
      <c r="I248" s="45" t="s">
        <v>843</v>
      </c>
      <c r="J248" s="17">
        <f t="shared" si="540"/>
        <v>544</v>
      </c>
      <c r="K248" s="49">
        <f t="shared" ref="K248" si="546">J248*1000000000</f>
        <v>544000000000</v>
      </c>
      <c r="L248" s="49"/>
      <c r="N248" s="17"/>
      <c r="O248" s="17"/>
    </row>
    <row r="249" spans="9:15">
      <c r="I249" s="45" t="s">
        <v>484</v>
      </c>
      <c r="J249" s="17">
        <f t="shared" ref="J249" si="547">HEX2DEC(RIGHT(I249))</f>
        <v>1</v>
      </c>
      <c r="K249" s="49">
        <f t="shared" ref="K249" si="548">HEX2DEC(LEFT(RIGHT(I249,2),1))</f>
        <v>0</v>
      </c>
      <c r="N249" s="17"/>
      <c r="O249" s="17"/>
    </row>
    <row r="250" spans="9:15">
      <c r="I250" s="45" t="s">
        <v>844</v>
      </c>
      <c r="J250" s="17">
        <f t="shared" ref="J250:J252" si="549">HEX2DEC(I250)</f>
        <v>7555</v>
      </c>
      <c r="K250" s="49">
        <f t="shared" ref="K250" si="550">J250*$B$3</f>
        <v>612.18164999999999</v>
      </c>
      <c r="L250" s="49">
        <f t="shared" ref="L250" si="551">K250+K251+K252</f>
        <v>546380545684.18164</v>
      </c>
      <c r="M250" s="50">
        <f t="shared" ref="M250" si="552">J253+1</f>
        <v>2</v>
      </c>
      <c r="N250" s="17"/>
      <c r="O250" s="17">
        <f t="shared" ref="O250" si="553">IF(AND(K253=1,K257=0),L254-L250,0)</f>
        <v>18.7703857421875</v>
      </c>
    </row>
    <row r="251" spans="9:15">
      <c r="I251" s="45" t="s">
        <v>845</v>
      </c>
      <c r="J251" s="17">
        <f t="shared" si="549"/>
        <v>47568134</v>
      </c>
      <c r="K251" s="49">
        <f t="shared" ref="K251" si="554">J251*$B$2</f>
        <v>380545072</v>
      </c>
      <c r="L251" s="49"/>
      <c r="N251" s="17"/>
      <c r="O251" s="17"/>
    </row>
    <row r="252" spans="9:15">
      <c r="I252" s="45" t="s">
        <v>846</v>
      </c>
      <c r="J252" s="17">
        <f t="shared" si="549"/>
        <v>546</v>
      </c>
      <c r="K252" s="49">
        <f t="shared" ref="K252" si="555">J252*1000000000</f>
        <v>546000000000</v>
      </c>
      <c r="L252" s="49"/>
      <c r="N252" s="17"/>
      <c r="O252" s="17"/>
    </row>
    <row r="253" spans="9:15">
      <c r="I253" s="45" t="s">
        <v>699</v>
      </c>
      <c r="J253" s="17">
        <f t="shared" ref="J253" si="556">HEX2DEC(RIGHT(I253))</f>
        <v>1</v>
      </c>
      <c r="K253" s="49">
        <f t="shared" ref="K253" si="557">HEX2DEC(LEFT(RIGHT(I253,2),1))</f>
        <v>1</v>
      </c>
      <c r="N253" s="17"/>
      <c r="O253" s="17"/>
    </row>
    <row r="254" spans="9:15">
      <c r="I254" s="45" t="s">
        <v>847</v>
      </c>
      <c r="J254" s="17">
        <f t="shared" ref="J254:J256" si="558">HEX2DEC(I254)</f>
        <v>1468</v>
      </c>
      <c r="K254" s="49">
        <f t="shared" ref="K254" si="559">J254*$B$3</f>
        <v>118.95204000000001</v>
      </c>
      <c r="L254" s="49">
        <f t="shared" ref="L254" si="560">K254+K255+K256</f>
        <v>546380545702.95203</v>
      </c>
      <c r="M254" s="50">
        <f t="shared" ref="M254" si="561">J257+1</f>
        <v>2</v>
      </c>
      <c r="N254" s="17"/>
      <c r="O254" s="17">
        <f t="shared" ref="O254" si="562">IF(AND(K257=1,K261=0),L258-L254,0)</f>
        <v>0</v>
      </c>
    </row>
    <row r="255" spans="9:15">
      <c r="I255" s="45" t="s">
        <v>848</v>
      </c>
      <c r="J255" s="17">
        <f t="shared" si="558"/>
        <v>47568198</v>
      </c>
      <c r="K255" s="49">
        <f t="shared" ref="K255" si="563">J255*$B$2</f>
        <v>380545584</v>
      </c>
      <c r="L255" s="49"/>
      <c r="N255" s="17"/>
      <c r="O255" s="17"/>
    </row>
    <row r="256" spans="9:15">
      <c r="I256" s="45" t="s">
        <v>846</v>
      </c>
      <c r="J256" s="17">
        <f t="shared" si="558"/>
        <v>546</v>
      </c>
      <c r="K256" s="49">
        <f t="shared" ref="K256" si="564">J256*1000000000</f>
        <v>546000000000</v>
      </c>
      <c r="L256" s="49"/>
      <c r="N256" s="17"/>
      <c r="O256" s="17"/>
    </row>
    <row r="257" spans="9:15">
      <c r="I257" s="45" t="s">
        <v>484</v>
      </c>
      <c r="J257" s="17">
        <f t="shared" ref="J257" si="565">HEX2DEC(RIGHT(I257))</f>
        <v>1</v>
      </c>
      <c r="K257" s="49">
        <f t="shared" ref="K257" si="566">HEX2DEC(LEFT(RIGHT(I257,2),1))</f>
        <v>0</v>
      </c>
      <c r="N257" s="17"/>
      <c r="O257" s="17"/>
    </row>
    <row r="258" spans="9:15">
      <c r="I258" s="45" t="s">
        <v>849</v>
      </c>
      <c r="J258" s="17">
        <f t="shared" ref="J258:J260" si="567">HEX2DEC(I258)</f>
        <v>2360</v>
      </c>
      <c r="K258" s="49">
        <f t="shared" ref="K258" si="568">J258*$B$3</f>
        <v>191.23080000000002</v>
      </c>
      <c r="L258" s="49">
        <f t="shared" ref="L258" si="569">K258+K259+K260</f>
        <v>548380630767.23077</v>
      </c>
      <c r="M258" s="50">
        <f t="shared" ref="M258" si="570">J261+1</f>
        <v>2</v>
      </c>
      <c r="N258" s="17"/>
      <c r="O258" s="17">
        <f t="shared" ref="O258" si="571">IF(AND(K261=1,K265=0),L262-L258,0)</f>
        <v>18.474853515625</v>
      </c>
    </row>
    <row r="259" spans="9:15">
      <c r="I259" s="45" t="s">
        <v>850</v>
      </c>
      <c r="J259" s="17">
        <f t="shared" si="567"/>
        <v>47578822</v>
      </c>
      <c r="K259" s="49">
        <f t="shared" ref="K259" si="572">J259*$B$2</f>
        <v>380630576</v>
      </c>
      <c r="L259" s="49"/>
      <c r="N259" s="17"/>
      <c r="O259" s="17"/>
    </row>
    <row r="260" spans="9:15">
      <c r="I260" s="45" t="s">
        <v>851</v>
      </c>
      <c r="J260" s="17">
        <f t="shared" si="567"/>
        <v>548</v>
      </c>
      <c r="K260" s="49">
        <f t="shared" ref="K260" si="573">J260*1000000000</f>
        <v>548000000000</v>
      </c>
      <c r="L260" s="49"/>
      <c r="N260" s="17"/>
      <c r="O260" s="17"/>
    </row>
    <row r="261" spans="9:15">
      <c r="I261" s="45" t="s">
        <v>699</v>
      </c>
      <c r="J261" s="17">
        <f t="shared" ref="J261" si="574">HEX2DEC(RIGHT(I261))</f>
        <v>1</v>
      </c>
      <c r="K261" s="49">
        <f t="shared" ref="K261" si="575">HEX2DEC(LEFT(RIGHT(I261,2),1))</f>
        <v>1</v>
      </c>
      <c r="N261" s="17"/>
      <c r="O261" s="17"/>
    </row>
    <row r="262" spans="9:15">
      <c r="I262" s="45" t="s">
        <v>852</v>
      </c>
      <c r="J262" s="17">
        <f t="shared" ref="J262:J264" si="576">HEX2DEC(I262)</f>
        <v>2588</v>
      </c>
      <c r="K262" s="49">
        <f t="shared" ref="K262" si="577">J262*$B$3</f>
        <v>209.70564000000002</v>
      </c>
      <c r="L262" s="49">
        <f t="shared" ref="L262" si="578">K262+K263+K264</f>
        <v>548380630785.70563</v>
      </c>
      <c r="M262" s="50">
        <f t="shared" ref="M262" si="579">J265+1</f>
        <v>2</v>
      </c>
      <c r="N262" s="17"/>
      <c r="O262" s="17">
        <f t="shared" ref="O262" si="580">IF(AND(K265=1,K269=0),L266-L262,0)</f>
        <v>0</v>
      </c>
    </row>
    <row r="263" spans="9:15">
      <c r="I263" s="45" t="s">
        <v>850</v>
      </c>
      <c r="J263" s="17">
        <f t="shared" si="576"/>
        <v>47578822</v>
      </c>
      <c r="K263" s="49">
        <f t="shared" ref="K263" si="581">J263*$B$2</f>
        <v>380630576</v>
      </c>
      <c r="L263" s="49"/>
      <c r="N263" s="17"/>
      <c r="O263" s="17"/>
    </row>
    <row r="264" spans="9:15">
      <c r="I264" s="45" t="s">
        <v>851</v>
      </c>
      <c r="J264" s="17">
        <f t="shared" si="576"/>
        <v>548</v>
      </c>
      <c r="K264" s="49">
        <f t="shared" ref="K264" si="582">J264*1000000000</f>
        <v>548000000000</v>
      </c>
      <c r="L264" s="49"/>
      <c r="N264" s="17"/>
      <c r="O264" s="17"/>
    </row>
    <row r="265" spans="9:15">
      <c r="I265" s="45" t="s">
        <v>484</v>
      </c>
      <c r="J265" s="17">
        <f t="shared" ref="J265" si="583">HEX2DEC(RIGHT(I265))</f>
        <v>1</v>
      </c>
      <c r="K265" s="49">
        <f t="shared" ref="K265" si="584">HEX2DEC(LEFT(RIGHT(I265,2),1))</f>
        <v>0</v>
      </c>
      <c r="N265" s="17"/>
      <c r="O265" s="17"/>
    </row>
    <row r="266" spans="9:15">
      <c r="I266" s="45" t="s">
        <v>853</v>
      </c>
      <c r="J266" s="17">
        <f t="shared" ref="J266:J268" si="585">HEX2DEC(I266)</f>
        <v>5226</v>
      </c>
      <c r="K266" s="49">
        <f t="shared" ref="K266" si="586">J266*$B$3</f>
        <v>423.46278000000001</v>
      </c>
      <c r="L266" s="49">
        <f t="shared" ref="L266" si="587">K266+K267+K268</f>
        <v>550380705239.46277</v>
      </c>
      <c r="M266" s="50">
        <f t="shared" ref="M266" si="588">J269+1</f>
        <v>2</v>
      </c>
      <c r="N266" s="17"/>
      <c r="O266" s="17">
        <f t="shared" ref="O266" si="589">IF(AND(K269=1,K273=0),L270-L266,0)</f>
        <v>18.474853515625</v>
      </c>
    </row>
    <row r="267" spans="9:15">
      <c r="I267" s="45" t="s">
        <v>854</v>
      </c>
      <c r="J267" s="17">
        <f t="shared" si="585"/>
        <v>47588102</v>
      </c>
      <c r="K267" s="49">
        <f t="shared" ref="K267" si="590">J267*$B$2</f>
        <v>380704816</v>
      </c>
      <c r="L267" s="49"/>
      <c r="N267" s="17"/>
      <c r="O267" s="17"/>
    </row>
    <row r="268" spans="9:15">
      <c r="I268" s="45" t="s">
        <v>855</v>
      </c>
      <c r="J268" s="17">
        <f t="shared" si="585"/>
        <v>550</v>
      </c>
      <c r="K268" s="49">
        <f t="shared" ref="K268" si="591">J268*1000000000</f>
        <v>550000000000</v>
      </c>
      <c r="L268" s="49"/>
      <c r="N268" s="17"/>
      <c r="O268" s="17"/>
    </row>
    <row r="269" spans="9:15">
      <c r="I269" s="45" t="s">
        <v>699</v>
      </c>
      <c r="J269" s="17">
        <f t="shared" ref="J269" si="592">HEX2DEC(RIGHT(I269))</f>
        <v>1</v>
      </c>
      <c r="K269" s="49">
        <f t="shared" ref="K269" si="593">HEX2DEC(LEFT(RIGHT(I269,2),1))</f>
        <v>1</v>
      </c>
      <c r="N269" s="17"/>
      <c r="O269" s="17"/>
    </row>
    <row r="270" spans="9:15">
      <c r="I270" s="45" t="s">
        <v>856</v>
      </c>
      <c r="J270" s="17">
        <f t="shared" ref="J270:J272" si="594">HEX2DEC(I270)</f>
        <v>5454</v>
      </c>
      <c r="K270" s="49">
        <f t="shared" ref="K270" si="595">J270*$B$3</f>
        <v>441.93762000000004</v>
      </c>
      <c r="L270" s="49">
        <f t="shared" ref="L270" si="596">K270+K271+K272</f>
        <v>550380705257.93762</v>
      </c>
      <c r="M270" s="50">
        <f t="shared" ref="M270" si="597">J273+1</f>
        <v>2</v>
      </c>
      <c r="N270" s="17"/>
      <c r="O270" s="17">
        <f t="shared" ref="O270" si="598">IF(AND(K273=1,K277=0),L274-L270,0)</f>
        <v>0</v>
      </c>
    </row>
    <row r="271" spans="9:15">
      <c r="I271" s="45" t="s">
        <v>854</v>
      </c>
      <c r="J271" s="17">
        <f t="shared" si="594"/>
        <v>47588102</v>
      </c>
      <c r="K271" s="49">
        <f t="shared" ref="K271" si="599">J271*$B$2</f>
        <v>380704816</v>
      </c>
      <c r="L271" s="49"/>
      <c r="N271" s="17"/>
      <c r="O271" s="17"/>
    </row>
    <row r="272" spans="9:15">
      <c r="I272" s="45" t="s">
        <v>855</v>
      </c>
      <c r="J272" s="17">
        <f t="shared" si="594"/>
        <v>550</v>
      </c>
      <c r="K272" s="49">
        <f t="shared" ref="K272" si="600">J272*1000000000</f>
        <v>550000000000</v>
      </c>
      <c r="L272" s="49"/>
      <c r="N272" s="17"/>
      <c r="O272" s="17"/>
    </row>
    <row r="273" spans="9:15">
      <c r="I273" s="45" t="s">
        <v>484</v>
      </c>
      <c r="J273" s="17">
        <f t="shared" ref="J273" si="601">HEX2DEC(RIGHT(I273))</f>
        <v>1</v>
      </c>
      <c r="K273" s="49">
        <f t="shared" ref="K273" si="602">HEX2DEC(LEFT(RIGHT(I273,2),1))</f>
        <v>0</v>
      </c>
      <c r="N273" s="17"/>
      <c r="O273" s="17"/>
    </row>
    <row r="274" spans="9:15">
      <c r="I274" s="45" t="s">
        <v>857</v>
      </c>
      <c r="J274" s="17">
        <f t="shared" ref="J274:J276" si="603">HEX2DEC(I274)</f>
        <v>6730</v>
      </c>
      <c r="K274" s="49">
        <f t="shared" ref="K274" si="604">J274*$B$3</f>
        <v>545.33190000000002</v>
      </c>
      <c r="L274" s="49">
        <f t="shared" ref="L274" si="605">K274+K275+K276</f>
        <v>552380767313.33191</v>
      </c>
      <c r="M274" s="50">
        <f t="shared" ref="M274" si="606">J277+1</f>
        <v>2</v>
      </c>
      <c r="N274" s="17"/>
      <c r="O274" s="17">
        <f t="shared" ref="O274" si="607">IF(AND(K277=1,K281=0),L278-L274,0)</f>
        <v>18.555908203125</v>
      </c>
    </row>
    <row r="275" spans="9:15">
      <c r="I275" s="45" t="s">
        <v>858</v>
      </c>
      <c r="J275" s="17">
        <f t="shared" si="603"/>
        <v>47595846</v>
      </c>
      <c r="K275" s="49">
        <f t="shared" ref="K275" si="608">J275*$B$2</f>
        <v>380766768</v>
      </c>
      <c r="L275" s="49"/>
      <c r="N275" s="17"/>
      <c r="O275" s="17"/>
    </row>
    <row r="276" spans="9:15">
      <c r="I276" s="45" t="s">
        <v>859</v>
      </c>
      <c r="J276" s="17">
        <f t="shared" si="603"/>
        <v>552</v>
      </c>
      <c r="K276" s="49">
        <f t="shared" ref="K276" si="609">J276*1000000000</f>
        <v>552000000000</v>
      </c>
      <c r="L276" s="49"/>
      <c r="N276" s="17"/>
      <c r="O276" s="17"/>
    </row>
    <row r="277" spans="9:15">
      <c r="I277" s="45" t="s">
        <v>699</v>
      </c>
      <c r="J277" s="17">
        <f t="shared" ref="J277" si="610">HEX2DEC(RIGHT(I277))</f>
        <v>1</v>
      </c>
      <c r="K277" s="49">
        <f t="shared" ref="K277" si="611">HEX2DEC(LEFT(RIGHT(I277,2),1))</f>
        <v>1</v>
      </c>
      <c r="N277" s="17"/>
      <c r="O277" s="17"/>
    </row>
    <row r="278" spans="9:15">
      <c r="I278" s="45" t="s">
        <v>860</v>
      </c>
      <c r="J278" s="17">
        <f t="shared" ref="J278:J280" si="612">HEX2DEC(I278)</f>
        <v>6959</v>
      </c>
      <c r="K278" s="49">
        <f t="shared" ref="K278" si="613">J278*$B$3</f>
        <v>563.88777000000005</v>
      </c>
      <c r="L278" s="49">
        <f t="shared" ref="L278" si="614">K278+K279+K280</f>
        <v>552380767331.88782</v>
      </c>
      <c r="M278" s="50">
        <f t="shared" ref="M278" si="615">J281+1</f>
        <v>2</v>
      </c>
      <c r="N278" s="17"/>
      <c r="O278" s="17">
        <f t="shared" ref="O278" si="616">IF(AND(K281=1,K285=0),L282-L278,0)</f>
        <v>0</v>
      </c>
    </row>
    <row r="279" spans="9:15">
      <c r="I279" s="45" t="s">
        <v>858</v>
      </c>
      <c r="J279" s="17">
        <f t="shared" si="612"/>
        <v>47595846</v>
      </c>
      <c r="K279" s="49">
        <f t="shared" ref="K279" si="617">J279*$B$2</f>
        <v>380766768</v>
      </c>
      <c r="L279" s="49"/>
      <c r="N279" s="17"/>
      <c r="O279" s="17"/>
    </row>
    <row r="280" spans="9:15">
      <c r="I280" s="45" t="s">
        <v>859</v>
      </c>
      <c r="J280" s="17">
        <f t="shared" si="612"/>
        <v>552</v>
      </c>
      <c r="K280" s="49">
        <f t="shared" ref="K280" si="618">J280*1000000000</f>
        <v>552000000000</v>
      </c>
      <c r="L280" s="49"/>
      <c r="N280" s="17"/>
      <c r="O280" s="17"/>
    </row>
    <row r="281" spans="9:15">
      <c r="I281" s="45" t="s">
        <v>484</v>
      </c>
      <c r="J281" s="17">
        <f t="shared" ref="J281" si="619">HEX2DEC(RIGHT(I281))</f>
        <v>1</v>
      </c>
      <c r="K281" s="49">
        <f t="shared" ref="K281" si="620">HEX2DEC(LEFT(RIGHT(I281,2),1))</f>
        <v>0</v>
      </c>
      <c r="N281" s="17"/>
      <c r="O281" s="17"/>
    </row>
    <row r="282" spans="9:15">
      <c r="I282" s="45" t="s">
        <v>861</v>
      </c>
      <c r="J282" s="17">
        <f t="shared" ref="J282:J284" si="621">HEX2DEC(I282)</f>
        <v>5304</v>
      </c>
      <c r="K282" s="49">
        <f t="shared" ref="K282" si="622">J282*$B$3</f>
        <v>429.78312000000005</v>
      </c>
      <c r="L282" s="49">
        <f t="shared" ref="L282" si="623">K282+K283+K284</f>
        <v>554380903389.78308</v>
      </c>
      <c r="M282" s="50">
        <f t="shared" ref="M282" si="624">J285+1</f>
        <v>2</v>
      </c>
      <c r="N282" s="17"/>
      <c r="O282" s="17">
        <f t="shared" ref="O282" si="625">IF(AND(K285=1,K289=0),L286-L282,0)</f>
        <v>18.636962890625</v>
      </c>
    </row>
    <row r="283" spans="9:15">
      <c r="I283" s="45" t="s">
        <v>862</v>
      </c>
      <c r="J283" s="17">
        <f t="shared" si="621"/>
        <v>47612870</v>
      </c>
      <c r="K283" s="49">
        <f t="shared" ref="K283" si="626">J283*$B$2</f>
        <v>380902960</v>
      </c>
      <c r="L283" s="49"/>
      <c r="N283" s="17"/>
      <c r="O283" s="17"/>
    </row>
    <row r="284" spans="9:15">
      <c r="I284" s="45" t="s">
        <v>863</v>
      </c>
      <c r="J284" s="17">
        <f t="shared" si="621"/>
        <v>554</v>
      </c>
      <c r="K284" s="49">
        <f t="shared" ref="K284" si="627">J284*1000000000</f>
        <v>554000000000</v>
      </c>
      <c r="L284" s="49"/>
      <c r="N284" s="17"/>
      <c r="O284" s="17"/>
    </row>
    <row r="285" spans="9:15">
      <c r="I285" s="45" t="s">
        <v>699</v>
      </c>
      <c r="J285" s="17">
        <f t="shared" ref="J285" si="628">HEX2DEC(RIGHT(I285))</f>
        <v>1</v>
      </c>
      <c r="K285" s="49">
        <f t="shared" ref="K285" si="629">HEX2DEC(LEFT(RIGHT(I285,2),1))</f>
        <v>1</v>
      </c>
      <c r="N285" s="17"/>
      <c r="O285" s="17"/>
    </row>
    <row r="286" spans="9:15">
      <c r="I286" s="45" t="s">
        <v>864</v>
      </c>
      <c r="J286" s="17">
        <f t="shared" ref="J286:J288" si="630">HEX2DEC(I286)</f>
        <v>5534</v>
      </c>
      <c r="K286" s="49">
        <f t="shared" ref="K286" si="631">J286*$B$3</f>
        <v>448.42002000000002</v>
      </c>
      <c r="L286" s="49">
        <f t="shared" ref="L286" si="632">K286+K287+K288</f>
        <v>554380903408.42004</v>
      </c>
      <c r="M286" s="50">
        <f t="shared" ref="M286" si="633">J289+1</f>
        <v>2</v>
      </c>
      <c r="N286" s="17"/>
      <c r="O286" s="17">
        <f t="shared" ref="O286" si="634">IF(AND(K289=1,K293=0),L290-L286,0)</f>
        <v>0</v>
      </c>
    </row>
    <row r="287" spans="9:15">
      <c r="I287" s="45" t="s">
        <v>862</v>
      </c>
      <c r="J287" s="17">
        <f t="shared" si="630"/>
        <v>47612870</v>
      </c>
      <c r="K287" s="49">
        <f t="shared" ref="K287" si="635">J287*$B$2</f>
        <v>380902960</v>
      </c>
      <c r="L287" s="49"/>
      <c r="N287" s="17"/>
      <c r="O287" s="17"/>
    </row>
    <row r="288" spans="9:15">
      <c r="I288" s="45" t="s">
        <v>863</v>
      </c>
      <c r="J288" s="17">
        <f t="shared" si="630"/>
        <v>554</v>
      </c>
      <c r="K288" s="49">
        <f t="shared" ref="K288" si="636">J288*1000000000</f>
        <v>554000000000</v>
      </c>
      <c r="L288" s="49"/>
      <c r="N288" s="17"/>
      <c r="O288" s="17"/>
    </row>
    <row r="289" spans="9:15">
      <c r="I289" s="45" t="s">
        <v>484</v>
      </c>
      <c r="J289" s="17">
        <f t="shared" ref="J289" si="637">HEX2DEC(RIGHT(I289))</f>
        <v>1</v>
      </c>
      <c r="K289" s="49">
        <f t="shared" ref="K289" si="638">HEX2DEC(LEFT(RIGHT(I289,2),1))</f>
        <v>0</v>
      </c>
      <c r="N289" s="17"/>
      <c r="O289" s="17"/>
    </row>
    <row r="290" spans="9:15">
      <c r="I290" s="45" t="s">
        <v>865</v>
      </c>
      <c r="J290" s="17">
        <f t="shared" ref="J290:J292" si="639">HEX2DEC(I290)</f>
        <v>2708</v>
      </c>
      <c r="K290" s="49">
        <f t="shared" ref="K290" si="640">J290*$B$3</f>
        <v>219.42924000000002</v>
      </c>
      <c r="L290" s="49">
        <f t="shared" ref="L290" si="641">K290+K291+K292</f>
        <v>556380996363.4292</v>
      </c>
      <c r="M290" s="50">
        <f t="shared" ref="M290" si="642">J293+1</f>
        <v>2</v>
      </c>
      <c r="N290" s="17"/>
      <c r="O290" s="17">
        <f t="shared" ref="O290" si="643">IF(AND(K293=1,K297=0),L294-L290,0)</f>
        <v>18.555908203125</v>
      </c>
    </row>
    <row r="291" spans="9:15">
      <c r="I291" s="45" t="s">
        <v>866</v>
      </c>
      <c r="J291" s="17">
        <f t="shared" si="639"/>
        <v>47624518</v>
      </c>
      <c r="K291" s="49">
        <f t="shared" ref="K291" si="644">J291*$B$2</f>
        <v>380996144</v>
      </c>
      <c r="L291" s="49"/>
      <c r="N291" s="17"/>
      <c r="O291" s="17"/>
    </row>
    <row r="292" spans="9:15">
      <c r="I292" s="45" t="s">
        <v>867</v>
      </c>
      <c r="J292" s="17">
        <f t="shared" si="639"/>
        <v>556</v>
      </c>
      <c r="K292" s="49">
        <f t="shared" ref="K292" si="645">J292*1000000000</f>
        <v>556000000000</v>
      </c>
      <c r="L292" s="49"/>
      <c r="N292" s="17"/>
      <c r="O292" s="17"/>
    </row>
    <row r="293" spans="9:15">
      <c r="I293" s="45" t="s">
        <v>699</v>
      </c>
      <c r="J293" s="17">
        <f t="shared" ref="J293" si="646">HEX2DEC(RIGHT(I293))</f>
        <v>1</v>
      </c>
      <c r="K293" s="49">
        <f t="shared" ref="K293" si="647">HEX2DEC(LEFT(RIGHT(I293,2),1))</f>
        <v>1</v>
      </c>
      <c r="N293" s="17"/>
      <c r="O293" s="17"/>
    </row>
    <row r="294" spans="9:15">
      <c r="I294" s="45" t="s">
        <v>868</v>
      </c>
      <c r="J294" s="17">
        <f t="shared" ref="J294:J296" si="648">HEX2DEC(I294)</f>
        <v>2937</v>
      </c>
      <c r="K294" s="49">
        <f t="shared" ref="K294" si="649">J294*$B$3</f>
        <v>237.98511000000002</v>
      </c>
      <c r="L294" s="49">
        <f t="shared" ref="L294" si="650">K294+K295+K296</f>
        <v>556380996381.98511</v>
      </c>
      <c r="M294" s="50">
        <f t="shared" ref="M294" si="651">J297+1</f>
        <v>2</v>
      </c>
      <c r="N294" s="17"/>
      <c r="O294" s="17">
        <f t="shared" ref="O294" si="652">IF(AND(K297=1,K301=0),L298-L294,0)</f>
        <v>0</v>
      </c>
    </row>
    <row r="295" spans="9:15">
      <c r="I295" s="45" t="s">
        <v>866</v>
      </c>
      <c r="J295" s="17">
        <f t="shared" si="648"/>
        <v>47624518</v>
      </c>
      <c r="K295" s="49">
        <f t="shared" ref="K295" si="653">J295*$B$2</f>
        <v>380996144</v>
      </c>
      <c r="L295" s="49"/>
      <c r="N295" s="17"/>
      <c r="O295" s="17"/>
    </row>
    <row r="296" spans="9:15">
      <c r="I296" s="45" t="s">
        <v>867</v>
      </c>
      <c r="J296" s="17">
        <f t="shared" si="648"/>
        <v>556</v>
      </c>
      <c r="K296" s="49">
        <f t="shared" ref="K296" si="654">J296*1000000000</f>
        <v>556000000000</v>
      </c>
      <c r="L296" s="49"/>
      <c r="N296" s="17"/>
      <c r="O296" s="17"/>
    </row>
    <row r="297" spans="9:15">
      <c r="I297" s="45" t="s">
        <v>484</v>
      </c>
      <c r="J297" s="17">
        <f t="shared" ref="J297" si="655">HEX2DEC(RIGHT(I297))</f>
        <v>1</v>
      </c>
      <c r="K297" s="49">
        <f t="shared" ref="K297" si="656">HEX2DEC(LEFT(RIGHT(I297,2),1))</f>
        <v>0</v>
      </c>
      <c r="N297" s="17"/>
      <c r="O297" s="17"/>
    </row>
    <row r="298" spans="9:15">
      <c r="I298" s="45" t="s">
        <v>869</v>
      </c>
      <c r="J298" s="17">
        <f t="shared" ref="J298:J300" si="657">HEX2DEC(I298)</f>
        <v>3384</v>
      </c>
      <c r="K298" s="49">
        <f t="shared" ref="K298" si="658">J298*$B$3</f>
        <v>274.20552000000004</v>
      </c>
      <c r="L298" s="49">
        <f t="shared" ref="L298" si="659">K298+K299+K300</f>
        <v>558381061442.20557</v>
      </c>
      <c r="M298" s="50">
        <f t="shared" ref="M298" si="660">J301+1</f>
        <v>2</v>
      </c>
      <c r="N298" s="17"/>
      <c r="O298" s="17">
        <f t="shared" ref="O298" si="661">IF(AND(K301=1,K305=0),L302-L298,0)</f>
        <v>18.5557861328125</v>
      </c>
    </row>
    <row r="299" spans="9:15">
      <c r="I299" s="45" t="s">
        <v>870</v>
      </c>
      <c r="J299" s="17">
        <f t="shared" si="657"/>
        <v>47632646</v>
      </c>
      <c r="K299" s="49">
        <f t="shared" ref="K299" si="662">J299*$B$2</f>
        <v>381061168</v>
      </c>
      <c r="L299" s="49"/>
      <c r="N299" s="17"/>
      <c r="O299" s="17"/>
    </row>
    <row r="300" spans="9:15">
      <c r="I300" s="45" t="s">
        <v>871</v>
      </c>
      <c r="J300" s="17">
        <f t="shared" si="657"/>
        <v>558</v>
      </c>
      <c r="K300" s="49">
        <f t="shared" ref="K300" si="663">J300*1000000000</f>
        <v>558000000000</v>
      </c>
      <c r="L300" s="49"/>
      <c r="N300" s="17"/>
      <c r="O300" s="17"/>
    </row>
    <row r="301" spans="9:15">
      <c r="I301" s="45" t="s">
        <v>699</v>
      </c>
      <c r="J301" s="17">
        <f t="shared" ref="J301" si="664">HEX2DEC(RIGHT(I301))</f>
        <v>1</v>
      </c>
      <c r="K301" s="49">
        <f t="shared" ref="K301" si="665">HEX2DEC(LEFT(RIGHT(I301,2),1))</f>
        <v>1</v>
      </c>
      <c r="N301" s="17"/>
      <c r="O301" s="17"/>
    </row>
    <row r="302" spans="9:15">
      <c r="I302" s="45" t="s">
        <v>872</v>
      </c>
      <c r="J302" s="17">
        <f t="shared" ref="J302:J304" si="666">HEX2DEC(I302)</f>
        <v>3613</v>
      </c>
      <c r="K302" s="49">
        <f t="shared" ref="K302" si="667">J302*$B$3</f>
        <v>292.76139000000001</v>
      </c>
      <c r="L302" s="49">
        <f t="shared" ref="L302" si="668">K302+K303+K304</f>
        <v>558381061460.76135</v>
      </c>
      <c r="M302" s="50">
        <f t="shared" ref="M302" si="669">J305+1</f>
        <v>2</v>
      </c>
      <c r="N302" s="17"/>
      <c r="O302" s="17">
        <f t="shared" ref="O302" si="670">IF(AND(K305=1,K309=0),L306-L302,0)</f>
        <v>0</v>
      </c>
    </row>
    <row r="303" spans="9:15">
      <c r="I303" s="45" t="s">
        <v>870</v>
      </c>
      <c r="J303" s="17">
        <f t="shared" si="666"/>
        <v>47632646</v>
      </c>
      <c r="K303" s="49">
        <f t="shared" ref="K303" si="671">J303*$B$2</f>
        <v>381061168</v>
      </c>
      <c r="L303" s="49"/>
      <c r="N303" s="17"/>
      <c r="O303" s="17"/>
    </row>
    <row r="304" spans="9:15">
      <c r="I304" s="45" t="s">
        <v>871</v>
      </c>
      <c r="J304" s="17">
        <f t="shared" si="666"/>
        <v>558</v>
      </c>
      <c r="K304" s="49">
        <f t="shared" ref="K304" si="672">J304*1000000000</f>
        <v>558000000000</v>
      </c>
      <c r="L304" s="49"/>
      <c r="N304" s="17"/>
      <c r="O304" s="17"/>
    </row>
    <row r="305" spans="9:15">
      <c r="I305" s="45" t="s">
        <v>484</v>
      </c>
      <c r="J305" s="17">
        <f t="shared" ref="J305" si="673">HEX2DEC(RIGHT(I305))</f>
        <v>1</v>
      </c>
      <c r="K305" s="49">
        <f t="shared" ref="K305" si="674">HEX2DEC(LEFT(RIGHT(I305,2),1))</f>
        <v>0</v>
      </c>
      <c r="N305" s="17"/>
      <c r="O305" s="17"/>
    </row>
    <row r="306" spans="9:15">
      <c r="I306" s="45" t="s">
        <v>873</v>
      </c>
      <c r="J306" s="17">
        <f t="shared" ref="J306:J308" si="675">HEX2DEC(I306)</f>
        <v>7564</v>
      </c>
      <c r="K306" s="49">
        <f t="shared" ref="K306" si="676">J306*$B$3</f>
        <v>612.91092000000003</v>
      </c>
      <c r="L306" s="49">
        <f t="shared" ref="L306" si="677">K306+K307+K308</f>
        <v>560381144724.91089</v>
      </c>
      <c r="M306" s="50">
        <f t="shared" ref="M306" si="678">J309+1</f>
        <v>2</v>
      </c>
      <c r="N306" s="17"/>
      <c r="O306" s="17">
        <f t="shared" ref="O306" si="679">IF(AND(K309=1,K313=0),L310-L306,0)</f>
        <v>18.52734375</v>
      </c>
    </row>
    <row r="307" spans="9:15">
      <c r="I307" s="45" t="s">
        <v>874</v>
      </c>
      <c r="J307" s="17">
        <f t="shared" si="675"/>
        <v>47643014</v>
      </c>
      <c r="K307" s="49">
        <f t="shared" ref="K307" si="680">J307*$B$2</f>
        <v>381144112</v>
      </c>
      <c r="L307" s="49"/>
      <c r="N307" s="17"/>
      <c r="O307" s="17"/>
    </row>
    <row r="308" spans="9:15">
      <c r="I308" s="45" t="s">
        <v>875</v>
      </c>
      <c r="J308" s="17">
        <f t="shared" si="675"/>
        <v>560</v>
      </c>
      <c r="K308" s="49">
        <f t="shared" ref="K308" si="681">J308*1000000000</f>
        <v>560000000000</v>
      </c>
      <c r="L308" s="49"/>
      <c r="N308" s="17"/>
      <c r="O308" s="17"/>
    </row>
    <row r="309" spans="9:15">
      <c r="I309" s="45" t="s">
        <v>699</v>
      </c>
      <c r="J309" s="17">
        <f t="shared" ref="J309" si="682">HEX2DEC(RIGHT(I309))</f>
        <v>1</v>
      </c>
      <c r="K309" s="49">
        <f t="shared" ref="K309" si="683">HEX2DEC(LEFT(RIGHT(I309,2),1))</f>
        <v>1</v>
      </c>
      <c r="N309" s="17"/>
      <c r="O309" s="17"/>
    </row>
    <row r="310" spans="9:15">
      <c r="I310" s="45" t="s">
        <v>668</v>
      </c>
      <c r="J310" s="17">
        <f t="shared" ref="J310:J312" si="684">HEX2DEC(I310)</f>
        <v>1474</v>
      </c>
      <c r="K310" s="49">
        <f t="shared" ref="K310" si="685">J310*$B$3</f>
        <v>119.43822</v>
      </c>
      <c r="L310" s="49">
        <f t="shared" ref="L310" si="686">K310+K311+K312</f>
        <v>560381144743.43823</v>
      </c>
      <c r="M310" s="50">
        <f t="shared" ref="M310" si="687">J313+1</f>
        <v>2</v>
      </c>
      <c r="N310" s="17"/>
      <c r="O310" s="17">
        <f t="shared" ref="O310" si="688">IF(AND(K313=1,K317=0),L314-L310,0)</f>
        <v>0</v>
      </c>
    </row>
    <row r="311" spans="9:15">
      <c r="I311" s="45" t="s">
        <v>876</v>
      </c>
      <c r="J311" s="17">
        <f t="shared" si="684"/>
        <v>47643078</v>
      </c>
      <c r="K311" s="49">
        <f t="shared" ref="K311" si="689">J311*$B$2</f>
        <v>381144624</v>
      </c>
      <c r="L311" s="49"/>
      <c r="N311" s="17"/>
      <c r="O311" s="17"/>
    </row>
    <row r="312" spans="9:15">
      <c r="I312" s="45" t="s">
        <v>875</v>
      </c>
      <c r="J312" s="17">
        <f t="shared" si="684"/>
        <v>560</v>
      </c>
      <c r="K312" s="49">
        <f t="shared" ref="K312" si="690">J312*1000000000</f>
        <v>560000000000</v>
      </c>
      <c r="L312" s="49"/>
      <c r="N312" s="17"/>
      <c r="O312" s="17"/>
    </row>
    <row r="313" spans="9:15">
      <c r="I313" s="45" t="s">
        <v>484</v>
      </c>
      <c r="J313" s="17">
        <f t="shared" ref="J313" si="691">HEX2DEC(RIGHT(I313))</f>
        <v>1</v>
      </c>
      <c r="K313" s="49">
        <f t="shared" ref="K313" si="692">HEX2DEC(LEFT(RIGHT(I313,2),1))</f>
        <v>0</v>
      </c>
      <c r="N313" s="17"/>
      <c r="O313" s="17"/>
    </row>
    <row r="314" spans="9:15">
      <c r="I314" s="45" t="s">
        <v>877</v>
      </c>
      <c r="J314" s="17">
        <f t="shared" ref="J314:J316" si="693">HEX2DEC(I314)</f>
        <v>3309</v>
      </c>
      <c r="K314" s="49">
        <f t="shared" ref="K314" si="694">J314*$B$3</f>
        <v>268.12827000000004</v>
      </c>
      <c r="L314" s="49">
        <f t="shared" ref="L314" si="695">K314+K315+K316</f>
        <v>562381239100.1283</v>
      </c>
      <c r="M314" s="50">
        <f t="shared" ref="M314" si="696">J317+1</f>
        <v>2</v>
      </c>
      <c r="N314" s="17"/>
      <c r="O314" s="17">
        <f t="shared" ref="O314" si="697">IF(AND(K317=1,K321=0),L318-L314,0)</f>
        <v>18.5557861328125</v>
      </c>
    </row>
    <row r="315" spans="9:15">
      <c r="I315" s="45" t="s">
        <v>878</v>
      </c>
      <c r="J315" s="17">
        <f t="shared" si="693"/>
        <v>47654854</v>
      </c>
      <c r="K315" s="49">
        <f t="shared" ref="K315" si="698">J315*$B$2</f>
        <v>381238832</v>
      </c>
      <c r="L315" s="49"/>
      <c r="N315" s="17"/>
      <c r="O315" s="17"/>
    </row>
    <row r="316" spans="9:15">
      <c r="I316" s="45" t="s">
        <v>879</v>
      </c>
      <c r="J316" s="17">
        <f t="shared" si="693"/>
        <v>562</v>
      </c>
      <c r="K316" s="49">
        <f t="shared" ref="K316" si="699">J316*1000000000</f>
        <v>562000000000</v>
      </c>
      <c r="L316" s="49"/>
      <c r="N316" s="17"/>
      <c r="O316" s="17"/>
    </row>
    <row r="317" spans="9:15">
      <c r="I317" s="45" t="s">
        <v>699</v>
      </c>
      <c r="J317" s="17">
        <f t="shared" ref="J317" si="700">HEX2DEC(RIGHT(I317))</f>
        <v>1</v>
      </c>
      <c r="K317" s="49">
        <f t="shared" ref="K317" si="701">HEX2DEC(LEFT(RIGHT(I317,2),1))</f>
        <v>1</v>
      </c>
      <c r="N317" s="17"/>
      <c r="O317" s="17"/>
    </row>
    <row r="318" spans="9:15">
      <c r="I318" s="45" t="s">
        <v>880</v>
      </c>
      <c r="J318" s="17">
        <f t="shared" ref="J318:J320" si="702">HEX2DEC(I318)</f>
        <v>3538</v>
      </c>
      <c r="K318" s="49">
        <f t="shared" ref="K318" si="703">J318*$B$3</f>
        <v>286.68414000000001</v>
      </c>
      <c r="L318" s="49">
        <f t="shared" ref="L318" si="704">K318+K319+K320</f>
        <v>562381239118.68408</v>
      </c>
      <c r="M318" s="50">
        <f t="shared" ref="M318" si="705">J321+1</f>
        <v>2</v>
      </c>
      <c r="N318" s="17"/>
      <c r="O318" s="17">
        <f t="shared" ref="O318" si="706">IF(AND(K321=1,K325=0),L322-L318,0)</f>
        <v>0</v>
      </c>
    </row>
    <row r="319" spans="9:15">
      <c r="I319" s="45" t="s">
        <v>878</v>
      </c>
      <c r="J319" s="17">
        <f t="shared" si="702"/>
        <v>47654854</v>
      </c>
      <c r="K319" s="49">
        <f t="shared" ref="K319" si="707">J319*$B$2</f>
        <v>381238832</v>
      </c>
      <c r="L319" s="49"/>
      <c r="N319" s="17"/>
      <c r="O319" s="17"/>
    </row>
    <row r="320" spans="9:15">
      <c r="I320" s="45" t="s">
        <v>879</v>
      </c>
      <c r="J320" s="17">
        <f t="shared" si="702"/>
        <v>562</v>
      </c>
      <c r="K320" s="49">
        <f t="shared" ref="K320" si="708">J320*1000000000</f>
        <v>562000000000</v>
      </c>
      <c r="L320" s="49"/>
      <c r="N320" s="17"/>
      <c r="O320" s="17"/>
    </row>
    <row r="321" spans="9:15">
      <c r="I321" s="45" t="s">
        <v>484</v>
      </c>
      <c r="J321" s="17">
        <f t="shared" ref="J321" si="709">HEX2DEC(RIGHT(I321))</f>
        <v>1</v>
      </c>
      <c r="K321" s="49">
        <f t="shared" ref="K321" si="710">HEX2DEC(LEFT(RIGHT(I321,2),1))</f>
        <v>0</v>
      </c>
      <c r="N321" s="17"/>
      <c r="O321" s="17"/>
    </row>
    <row r="322" spans="9:15">
      <c r="I322" s="45" t="s">
        <v>881</v>
      </c>
      <c r="J322" s="17">
        <f t="shared" ref="J322:J324" si="711">HEX2DEC(I322)</f>
        <v>4854</v>
      </c>
      <c r="K322" s="49">
        <f t="shared" ref="K322" si="712">J322*$B$3</f>
        <v>393.31962000000004</v>
      </c>
      <c r="L322" s="49">
        <f t="shared" ref="L322" si="713">K322+K323+K324</f>
        <v>564381373881.31958</v>
      </c>
      <c r="M322" s="50">
        <f t="shared" ref="M322" si="714">J325+1</f>
        <v>2</v>
      </c>
      <c r="N322" s="17"/>
      <c r="O322" s="17">
        <f t="shared" ref="O322" si="715">IF(AND(K325=1,K329=0),L326-L322,0)</f>
        <v>18.636962890625</v>
      </c>
    </row>
    <row r="323" spans="9:15">
      <c r="I323" s="45" t="s">
        <v>882</v>
      </c>
      <c r="J323" s="17">
        <f t="shared" si="711"/>
        <v>47671686</v>
      </c>
      <c r="K323" s="49">
        <f t="shared" ref="K323" si="716">J323*$B$2</f>
        <v>381373488</v>
      </c>
      <c r="L323" s="49"/>
      <c r="N323" s="17"/>
      <c r="O323" s="17"/>
    </row>
    <row r="324" spans="9:15">
      <c r="I324" s="45" t="s">
        <v>883</v>
      </c>
      <c r="J324" s="17">
        <f t="shared" si="711"/>
        <v>564</v>
      </c>
      <c r="K324" s="49">
        <f t="shared" ref="K324" si="717">J324*1000000000</f>
        <v>564000000000</v>
      </c>
      <c r="L324" s="49"/>
      <c r="N324" s="17"/>
      <c r="O324" s="17"/>
    </row>
    <row r="325" spans="9:15">
      <c r="I325" s="45" t="s">
        <v>699</v>
      </c>
      <c r="J325" s="17">
        <f t="shared" ref="J325" si="718">HEX2DEC(RIGHT(I325))</f>
        <v>1</v>
      </c>
      <c r="K325" s="49">
        <f t="shared" ref="K325" si="719">HEX2DEC(LEFT(RIGHT(I325,2),1))</f>
        <v>1</v>
      </c>
      <c r="N325" s="17"/>
      <c r="O325" s="17"/>
    </row>
    <row r="326" spans="9:15">
      <c r="I326" s="45" t="s">
        <v>884</v>
      </c>
      <c r="J326" s="17">
        <f t="shared" ref="J326:J328" si="720">HEX2DEC(I326)</f>
        <v>5084</v>
      </c>
      <c r="K326" s="49">
        <f t="shared" ref="K326" si="721">J326*$B$3</f>
        <v>411.95652000000001</v>
      </c>
      <c r="L326" s="49">
        <f t="shared" ref="L326" si="722">K326+K327+K328</f>
        <v>564381373899.95654</v>
      </c>
      <c r="M326" s="50">
        <f t="shared" ref="M326" si="723">J329+1</f>
        <v>2</v>
      </c>
      <c r="N326" s="17"/>
      <c r="O326" s="17">
        <f t="shared" ref="O326" si="724">IF(AND(K329=1,K333=0),L330-L326,0)</f>
        <v>0</v>
      </c>
    </row>
    <row r="327" spans="9:15">
      <c r="I327" s="45" t="s">
        <v>882</v>
      </c>
      <c r="J327" s="17">
        <f t="shared" si="720"/>
        <v>47671686</v>
      </c>
      <c r="K327" s="49">
        <f t="shared" ref="K327" si="725">J327*$B$2</f>
        <v>381373488</v>
      </c>
      <c r="L327" s="49"/>
      <c r="N327" s="17"/>
      <c r="O327" s="17"/>
    </row>
    <row r="328" spans="9:15">
      <c r="I328" s="45" t="s">
        <v>883</v>
      </c>
      <c r="J328" s="17">
        <f t="shared" si="720"/>
        <v>564</v>
      </c>
      <c r="K328" s="49">
        <f t="shared" ref="K328" si="726">J328*1000000000</f>
        <v>564000000000</v>
      </c>
      <c r="L328" s="49"/>
      <c r="N328" s="17"/>
      <c r="O328" s="17"/>
    </row>
    <row r="329" spans="9:15">
      <c r="I329" s="45" t="s">
        <v>484</v>
      </c>
      <c r="J329" s="17">
        <f t="shared" ref="J329" si="727">HEX2DEC(RIGHT(I329))</f>
        <v>1</v>
      </c>
      <c r="K329" s="49">
        <f t="shared" ref="K329" si="728">HEX2DEC(LEFT(RIGHT(I329,2),1))</f>
        <v>0</v>
      </c>
      <c r="N329" s="17"/>
      <c r="O329" s="17"/>
    </row>
    <row r="330" spans="9:15">
      <c r="I330" s="45" t="s">
        <v>885</v>
      </c>
      <c r="J330" s="17">
        <f t="shared" ref="J330:J332" si="729">HEX2DEC(I330)</f>
        <v>4526</v>
      </c>
      <c r="K330" s="49">
        <f t="shared" ref="K330" si="730">J330*$B$3</f>
        <v>366.74178000000001</v>
      </c>
      <c r="L330" s="49">
        <f t="shared" ref="L330" si="731">K330+K331+K332</f>
        <v>566381437854.74182</v>
      </c>
      <c r="M330" s="50">
        <f t="shared" ref="M330" si="732">J333+1</f>
        <v>2</v>
      </c>
      <c r="N330" s="17"/>
      <c r="O330" s="17">
        <f t="shared" ref="O330" si="733">IF(AND(K333=1,K337=0),L334-L330,0)</f>
        <v>18.6368408203125</v>
      </c>
    </row>
    <row r="331" spans="9:15">
      <c r="I331" s="45" t="s">
        <v>886</v>
      </c>
      <c r="J331" s="17">
        <f t="shared" si="729"/>
        <v>47679686</v>
      </c>
      <c r="K331" s="49">
        <f t="shared" ref="K331" si="734">J331*$B$2</f>
        <v>381437488</v>
      </c>
      <c r="L331" s="49"/>
      <c r="N331" s="17"/>
      <c r="O331" s="17"/>
    </row>
    <row r="332" spans="9:15">
      <c r="I332" s="45" t="s">
        <v>887</v>
      </c>
      <c r="J332" s="17">
        <f t="shared" si="729"/>
        <v>566</v>
      </c>
      <c r="K332" s="49">
        <f t="shared" ref="K332" si="735">J332*1000000000</f>
        <v>566000000000</v>
      </c>
      <c r="L332" s="49"/>
      <c r="N332" s="17"/>
      <c r="O332" s="17"/>
    </row>
    <row r="333" spans="9:15">
      <c r="I333" s="45" t="s">
        <v>699</v>
      </c>
      <c r="J333" s="17">
        <f t="shared" ref="J333" si="736">HEX2DEC(RIGHT(I333))</f>
        <v>1</v>
      </c>
      <c r="K333" s="49">
        <f t="shared" ref="K333" si="737">HEX2DEC(LEFT(RIGHT(I333,2),1))</f>
        <v>1</v>
      </c>
      <c r="N333" s="17"/>
      <c r="O333" s="17"/>
    </row>
    <row r="334" spans="9:15">
      <c r="I334" s="45" t="s">
        <v>695</v>
      </c>
      <c r="J334" s="17">
        <f t="shared" ref="J334:J336" si="738">HEX2DEC(I334)</f>
        <v>4756</v>
      </c>
      <c r="K334" s="49">
        <f t="shared" ref="K334" si="739">J334*$B$3</f>
        <v>385.37868000000003</v>
      </c>
      <c r="L334" s="49">
        <f t="shared" ref="L334" si="740">K334+K335+K336</f>
        <v>566381437873.37866</v>
      </c>
      <c r="M334" s="50">
        <f t="shared" ref="M334" si="741">J337+1</f>
        <v>2</v>
      </c>
      <c r="N334" s="17"/>
      <c r="O334" s="17">
        <f t="shared" ref="O334" si="742">IF(AND(K337=1,K341=0),L338-L334,0)</f>
        <v>0</v>
      </c>
    </row>
    <row r="335" spans="9:15">
      <c r="I335" s="45" t="s">
        <v>886</v>
      </c>
      <c r="J335" s="17">
        <f t="shared" si="738"/>
        <v>47679686</v>
      </c>
      <c r="K335" s="49">
        <f t="shared" ref="K335" si="743">J335*$B$2</f>
        <v>381437488</v>
      </c>
      <c r="L335" s="49"/>
      <c r="N335" s="17"/>
      <c r="O335" s="17"/>
    </row>
    <row r="336" spans="9:15">
      <c r="I336" s="45" t="s">
        <v>887</v>
      </c>
      <c r="J336" s="17">
        <f t="shared" si="738"/>
        <v>566</v>
      </c>
      <c r="K336" s="49">
        <f t="shared" ref="K336" si="744">J336*1000000000</f>
        <v>566000000000</v>
      </c>
      <c r="L336" s="49"/>
      <c r="N336" s="17"/>
      <c r="O336" s="17"/>
    </row>
    <row r="337" spans="9:15">
      <c r="I337" s="45" t="s">
        <v>484</v>
      </c>
      <c r="J337" s="17">
        <f t="shared" ref="J337" si="745">HEX2DEC(RIGHT(I337))</f>
        <v>1</v>
      </c>
      <c r="K337" s="49">
        <f t="shared" ref="K337" si="746">HEX2DEC(LEFT(RIGHT(I337,2),1))</f>
        <v>0</v>
      </c>
      <c r="N337" s="17"/>
      <c r="O337" s="17"/>
    </row>
    <row r="338" spans="9:15">
      <c r="I338" s="45" t="s">
        <v>888</v>
      </c>
      <c r="J338" s="17">
        <f t="shared" ref="J338:J340" si="747">HEX2DEC(I338)</f>
        <v>1553</v>
      </c>
      <c r="K338" s="49">
        <f t="shared" ref="K338" si="748">J338*$B$3</f>
        <v>125.83959</v>
      </c>
      <c r="L338" s="49">
        <f t="shared" ref="L338" si="749">K338+K339+K340</f>
        <v>568381506733.8396</v>
      </c>
      <c r="M338" s="50">
        <f t="shared" ref="M338" si="750">J341+1</f>
        <v>2</v>
      </c>
      <c r="N338" s="17"/>
      <c r="O338" s="17">
        <f t="shared" ref="O338" si="751">IF(AND(K341=1,K345=0),L342-L338,0)</f>
        <v>18.555908203125</v>
      </c>
    </row>
    <row r="339" spans="9:15">
      <c r="I339" s="45" t="s">
        <v>889</v>
      </c>
      <c r="J339" s="17">
        <f t="shared" si="747"/>
        <v>47688326</v>
      </c>
      <c r="K339" s="49">
        <f t="shared" ref="K339" si="752">J339*$B$2</f>
        <v>381506608</v>
      </c>
      <c r="L339" s="49"/>
      <c r="N339" s="17"/>
      <c r="O339" s="17"/>
    </row>
    <row r="340" spans="9:15">
      <c r="I340" s="45" t="s">
        <v>890</v>
      </c>
      <c r="J340" s="17">
        <f t="shared" si="747"/>
        <v>568</v>
      </c>
      <c r="K340" s="49">
        <f t="shared" ref="K340" si="753">J340*1000000000</f>
        <v>568000000000</v>
      </c>
      <c r="L340" s="49"/>
      <c r="N340" s="17"/>
      <c r="O340" s="17"/>
    </row>
    <row r="341" spans="9:15">
      <c r="I341" s="45" t="s">
        <v>699</v>
      </c>
      <c r="J341" s="17">
        <f t="shared" ref="J341" si="754">HEX2DEC(RIGHT(I341))</f>
        <v>1</v>
      </c>
      <c r="K341" s="49">
        <f t="shared" ref="K341" si="755">HEX2DEC(LEFT(RIGHT(I341,2),1))</f>
        <v>1</v>
      </c>
      <c r="N341" s="17"/>
      <c r="O341" s="17"/>
    </row>
    <row r="342" spans="9:15">
      <c r="I342" s="45" t="s">
        <v>891</v>
      </c>
      <c r="J342" s="17">
        <f t="shared" ref="J342:J344" si="756">HEX2DEC(I342)</f>
        <v>1782</v>
      </c>
      <c r="K342" s="49">
        <f t="shared" ref="K342" si="757">J342*$B$3</f>
        <v>144.39546000000001</v>
      </c>
      <c r="L342" s="49">
        <f t="shared" ref="L342" si="758">K342+K343+K344</f>
        <v>568381506752.39551</v>
      </c>
      <c r="M342" s="50">
        <f t="shared" ref="M342" si="759">J345+1</f>
        <v>2</v>
      </c>
      <c r="N342" s="17"/>
      <c r="O342" s="17">
        <f t="shared" ref="O342" si="760">IF(AND(K345=1,K349=0),L346-L342,0)</f>
        <v>0</v>
      </c>
    </row>
    <row r="343" spans="9:15">
      <c r="I343" s="45" t="s">
        <v>889</v>
      </c>
      <c r="J343" s="17">
        <f t="shared" si="756"/>
        <v>47688326</v>
      </c>
      <c r="K343" s="49">
        <f t="shared" ref="K343" si="761">J343*$B$2</f>
        <v>381506608</v>
      </c>
      <c r="L343" s="49"/>
      <c r="N343" s="17"/>
      <c r="O343" s="17"/>
    </row>
    <row r="344" spans="9:15">
      <c r="I344" s="45" t="s">
        <v>890</v>
      </c>
      <c r="J344" s="17">
        <f t="shared" si="756"/>
        <v>568</v>
      </c>
      <c r="K344" s="49">
        <f t="shared" ref="K344" si="762">J344*1000000000</f>
        <v>568000000000</v>
      </c>
      <c r="L344" s="49"/>
      <c r="N344" s="17"/>
      <c r="O344" s="17"/>
    </row>
    <row r="345" spans="9:15">
      <c r="I345" s="45" t="s">
        <v>484</v>
      </c>
      <c r="J345" s="17">
        <f t="shared" ref="J345" si="763">HEX2DEC(RIGHT(I345))</f>
        <v>1</v>
      </c>
      <c r="K345" s="49">
        <f t="shared" ref="K345" si="764">HEX2DEC(LEFT(RIGHT(I345,2),1))</f>
        <v>0</v>
      </c>
      <c r="N345" s="17"/>
      <c r="O345" s="17"/>
    </row>
    <row r="346" spans="9:15">
      <c r="I346" s="45" t="s">
        <v>892</v>
      </c>
      <c r="J346" s="17">
        <f t="shared" ref="J346:J348" si="765">HEX2DEC(I346)</f>
        <v>5172</v>
      </c>
      <c r="K346" s="49">
        <f t="shared" ref="K346" si="766">J346*$B$3</f>
        <v>419.08716000000004</v>
      </c>
      <c r="L346" s="49">
        <f t="shared" ref="L346" si="767">K346+K347+K348</f>
        <v>570381591507.08716</v>
      </c>
      <c r="M346" s="50">
        <f t="shared" ref="M346" si="768">J349+1</f>
        <v>2</v>
      </c>
      <c r="N346" s="17"/>
      <c r="O346" s="17">
        <f t="shared" ref="O346" si="769">IF(AND(K349=1,K353=0),L350-L346,0)</f>
        <v>18.6368408203125</v>
      </c>
    </row>
    <row r="347" spans="9:15">
      <c r="I347" s="45" t="s">
        <v>893</v>
      </c>
      <c r="J347" s="17">
        <f t="shared" si="765"/>
        <v>47698886</v>
      </c>
      <c r="K347" s="49">
        <f t="shared" ref="K347" si="770">J347*$B$2</f>
        <v>381591088</v>
      </c>
      <c r="L347" s="49"/>
      <c r="N347" s="17"/>
      <c r="O347" s="17"/>
    </row>
    <row r="348" spans="9:15">
      <c r="I348" s="45" t="s">
        <v>894</v>
      </c>
      <c r="J348" s="17">
        <f t="shared" si="765"/>
        <v>570</v>
      </c>
      <c r="K348" s="49">
        <f t="shared" ref="K348" si="771">J348*1000000000</f>
        <v>570000000000</v>
      </c>
      <c r="L348" s="49"/>
      <c r="N348" s="17"/>
      <c r="O348" s="17"/>
    </row>
    <row r="349" spans="9:15">
      <c r="I349" s="45" t="s">
        <v>699</v>
      </c>
      <c r="J349" s="17">
        <f t="shared" ref="J349" si="772">HEX2DEC(RIGHT(I349))</f>
        <v>1</v>
      </c>
      <c r="K349" s="49">
        <f t="shared" ref="K349" si="773">HEX2DEC(LEFT(RIGHT(I349,2),1))</f>
        <v>1</v>
      </c>
      <c r="N349" s="17"/>
      <c r="O349" s="17"/>
    </row>
    <row r="350" spans="9:15">
      <c r="I350" s="45" t="s">
        <v>895</v>
      </c>
      <c r="J350" s="17">
        <f t="shared" ref="J350:J352" si="774">HEX2DEC(I350)</f>
        <v>5402</v>
      </c>
      <c r="K350" s="49">
        <f t="shared" ref="K350" si="775">J350*$B$3</f>
        <v>437.72406000000001</v>
      </c>
      <c r="L350" s="49">
        <f t="shared" ref="L350" si="776">K350+K351+K352</f>
        <v>570381591525.724</v>
      </c>
      <c r="M350" s="50">
        <f t="shared" ref="M350" si="777">J353+1</f>
        <v>2</v>
      </c>
      <c r="N350" s="17"/>
      <c r="O350" s="17">
        <f t="shared" ref="O350" si="778">IF(AND(K353=1,K357=0),L354-L350,0)</f>
        <v>0</v>
      </c>
    </row>
    <row r="351" spans="9:15">
      <c r="I351" s="45" t="s">
        <v>893</v>
      </c>
      <c r="J351" s="17">
        <f t="shared" si="774"/>
        <v>47698886</v>
      </c>
      <c r="K351" s="49">
        <f t="shared" ref="K351" si="779">J351*$B$2</f>
        <v>381591088</v>
      </c>
      <c r="L351" s="49"/>
      <c r="N351" s="17"/>
      <c r="O351" s="17"/>
    </row>
    <row r="352" spans="9:15">
      <c r="I352" s="45" t="s">
        <v>894</v>
      </c>
      <c r="J352" s="17">
        <f t="shared" si="774"/>
        <v>570</v>
      </c>
      <c r="K352" s="49">
        <f t="shared" ref="K352" si="780">J352*1000000000</f>
        <v>570000000000</v>
      </c>
      <c r="L352" s="49"/>
      <c r="N352" s="17"/>
      <c r="O352" s="17"/>
    </row>
    <row r="353" spans="9:15">
      <c r="I353" s="45" t="s">
        <v>484</v>
      </c>
      <c r="J353" s="17">
        <f t="shared" ref="J353" si="781">HEX2DEC(RIGHT(I353))</f>
        <v>1</v>
      </c>
      <c r="K353" s="49">
        <f t="shared" ref="K353" si="782">HEX2DEC(LEFT(RIGHT(I353,2),1))</f>
        <v>0</v>
      </c>
      <c r="N353" s="17"/>
      <c r="O353" s="17"/>
    </row>
    <row r="354" spans="9:15">
      <c r="I354" s="45" t="s">
        <v>896</v>
      </c>
      <c r="J354" s="17">
        <f t="shared" ref="J354:J356" si="783">HEX2DEC(I354)</f>
        <v>6324</v>
      </c>
      <c r="K354" s="49">
        <f t="shared" ref="K354" si="784">J354*$B$3</f>
        <v>512.43371999999999</v>
      </c>
      <c r="L354" s="49">
        <f t="shared" ref="L354" si="785">K354+K355+K356</f>
        <v>572381697584.43372</v>
      </c>
      <c r="M354" s="50">
        <f t="shared" ref="M354" si="786">J357+1</f>
        <v>2</v>
      </c>
      <c r="N354" s="17"/>
      <c r="O354" s="17">
        <f t="shared" ref="O354" si="787">IF(AND(K357=1,K361=0),L358-L354,0)</f>
        <v>18.474853515625</v>
      </c>
    </row>
    <row r="355" spans="9:15">
      <c r="I355" s="45" t="s">
        <v>897</v>
      </c>
      <c r="J355" s="17">
        <f t="shared" si="783"/>
        <v>47712134</v>
      </c>
      <c r="K355" s="49">
        <f t="shared" ref="K355" si="788">J355*$B$2</f>
        <v>381697072</v>
      </c>
      <c r="L355" s="49"/>
      <c r="N355" s="17"/>
      <c r="O355" s="17"/>
    </row>
    <row r="356" spans="9:15">
      <c r="I356" s="45" t="s">
        <v>898</v>
      </c>
      <c r="J356" s="17">
        <f t="shared" si="783"/>
        <v>572</v>
      </c>
      <c r="K356" s="49">
        <f t="shared" ref="K356" si="789">J356*1000000000</f>
        <v>572000000000</v>
      </c>
      <c r="L356" s="49"/>
      <c r="N356" s="17"/>
      <c r="O356" s="17"/>
    </row>
    <row r="357" spans="9:15">
      <c r="I357" s="45" t="s">
        <v>699</v>
      </c>
      <c r="J357" s="17">
        <f t="shared" ref="J357" si="790">HEX2DEC(RIGHT(I357))</f>
        <v>1</v>
      </c>
      <c r="K357" s="49">
        <f t="shared" ref="K357" si="791">HEX2DEC(LEFT(RIGHT(I357,2),1))</f>
        <v>1</v>
      </c>
      <c r="N357" s="17"/>
      <c r="O357" s="17"/>
    </row>
    <row r="358" spans="9:15">
      <c r="I358" s="45" t="s">
        <v>899</v>
      </c>
      <c r="J358" s="17">
        <f t="shared" ref="J358:J360" si="792">HEX2DEC(I358)</f>
        <v>6552</v>
      </c>
      <c r="K358" s="49">
        <f t="shared" ref="K358" si="793">J358*$B$3</f>
        <v>530.90856000000008</v>
      </c>
      <c r="L358" s="49">
        <f t="shared" ref="L358" si="794">K358+K359+K360</f>
        <v>572381697602.90857</v>
      </c>
      <c r="M358" s="50">
        <f t="shared" ref="M358" si="795">J361+1</f>
        <v>2</v>
      </c>
      <c r="N358" s="17"/>
      <c r="O358" s="17">
        <f t="shared" ref="O358" si="796">IF(AND(K361=1,K365=0),L362-L358,0)</f>
        <v>0</v>
      </c>
    </row>
    <row r="359" spans="9:15">
      <c r="I359" s="45" t="s">
        <v>897</v>
      </c>
      <c r="J359" s="17">
        <f t="shared" si="792"/>
        <v>47712134</v>
      </c>
      <c r="K359" s="49">
        <f t="shared" ref="K359" si="797">J359*$B$2</f>
        <v>381697072</v>
      </c>
      <c r="L359" s="49"/>
      <c r="N359" s="17"/>
      <c r="O359" s="17"/>
    </row>
    <row r="360" spans="9:15">
      <c r="I360" s="45" t="s">
        <v>898</v>
      </c>
      <c r="J360" s="17">
        <f t="shared" si="792"/>
        <v>572</v>
      </c>
      <c r="K360" s="49">
        <f t="shared" ref="K360" si="798">J360*1000000000</f>
        <v>572000000000</v>
      </c>
      <c r="L360" s="49"/>
      <c r="N360" s="17"/>
      <c r="O360" s="17"/>
    </row>
    <row r="361" spans="9:15">
      <c r="I361" s="45" t="s">
        <v>484</v>
      </c>
      <c r="J361" s="17">
        <f t="shared" ref="J361" si="799">HEX2DEC(RIGHT(I361))</f>
        <v>1</v>
      </c>
      <c r="K361" s="49">
        <f t="shared" ref="K361" si="800">HEX2DEC(LEFT(RIGHT(I361,2),1))</f>
        <v>0</v>
      </c>
      <c r="N361" s="17"/>
      <c r="O361" s="17"/>
    </row>
    <row r="362" spans="9:15">
      <c r="I362" s="45" t="s">
        <v>900</v>
      </c>
      <c r="J362" s="17">
        <f t="shared" ref="J362:J364" si="801">HEX2DEC(I362)</f>
        <v>2160</v>
      </c>
      <c r="K362" s="49">
        <f t="shared" ref="K362" si="802">J362*$B$3</f>
        <v>175.0248</v>
      </c>
      <c r="L362" s="49">
        <f t="shared" ref="L362" si="803">K362+K363+K364</f>
        <v>574381761759.02478</v>
      </c>
      <c r="M362" s="50">
        <f t="shared" ref="M362" si="804">J365+1</f>
        <v>2</v>
      </c>
      <c r="N362" s="17"/>
      <c r="O362" s="17">
        <f t="shared" ref="O362" si="805">IF(AND(K365=1,K369=0),L366-L362,0)</f>
        <v>18.555908203125</v>
      </c>
    </row>
    <row r="363" spans="9:15">
      <c r="I363" s="45" t="s">
        <v>901</v>
      </c>
      <c r="J363" s="17">
        <f t="shared" si="801"/>
        <v>47720198</v>
      </c>
      <c r="K363" s="49">
        <f t="shared" ref="K363" si="806">J363*$B$2</f>
        <v>381761584</v>
      </c>
      <c r="L363" s="49"/>
      <c r="N363" s="17"/>
      <c r="O363" s="17"/>
    </row>
    <row r="364" spans="9:15">
      <c r="I364" s="45" t="s">
        <v>902</v>
      </c>
      <c r="J364" s="17">
        <f t="shared" si="801"/>
        <v>574</v>
      </c>
      <c r="K364" s="49">
        <f t="shared" ref="K364" si="807">J364*1000000000</f>
        <v>574000000000</v>
      </c>
      <c r="L364" s="49"/>
      <c r="N364" s="17"/>
      <c r="O364" s="17"/>
    </row>
    <row r="365" spans="9:15">
      <c r="I365" s="45" t="s">
        <v>699</v>
      </c>
      <c r="J365" s="17">
        <f t="shared" ref="J365" si="808">HEX2DEC(RIGHT(I365))</f>
        <v>1</v>
      </c>
      <c r="K365" s="49">
        <f t="shared" ref="K365" si="809">HEX2DEC(LEFT(RIGHT(I365,2),1))</f>
        <v>1</v>
      </c>
      <c r="N365" s="17"/>
      <c r="O365" s="17"/>
    </row>
    <row r="366" spans="9:15">
      <c r="I366" s="45" t="s">
        <v>903</v>
      </c>
      <c r="J366" s="17">
        <f t="shared" ref="J366:J368" si="810">HEX2DEC(I366)</f>
        <v>2389</v>
      </c>
      <c r="K366" s="49">
        <f t="shared" ref="K366" si="811">J366*$B$3</f>
        <v>193.58067</v>
      </c>
      <c r="L366" s="49">
        <f t="shared" ref="L366" si="812">K366+K367+K368</f>
        <v>574381761777.58069</v>
      </c>
      <c r="M366" s="50">
        <f t="shared" ref="M366" si="813">J369+1</f>
        <v>2</v>
      </c>
      <c r="N366" s="17"/>
      <c r="O366" s="17">
        <f t="shared" ref="O366" si="814">IF(AND(K369=1,K373=0),L370-L366,0)</f>
        <v>0</v>
      </c>
    </row>
    <row r="367" spans="9:15">
      <c r="I367" s="45" t="s">
        <v>901</v>
      </c>
      <c r="J367" s="17">
        <f t="shared" si="810"/>
        <v>47720198</v>
      </c>
      <c r="K367" s="49">
        <f t="shared" ref="K367" si="815">J367*$B$2</f>
        <v>381761584</v>
      </c>
      <c r="L367" s="49"/>
      <c r="N367" s="17"/>
      <c r="O367" s="17"/>
    </row>
    <row r="368" spans="9:15">
      <c r="I368" s="45" t="s">
        <v>902</v>
      </c>
      <c r="J368" s="17">
        <f t="shared" si="810"/>
        <v>574</v>
      </c>
      <c r="K368" s="49">
        <f t="shared" ref="K368" si="816">J368*1000000000</f>
        <v>574000000000</v>
      </c>
      <c r="L368" s="49"/>
      <c r="N368" s="17"/>
      <c r="O368" s="17"/>
    </row>
    <row r="369" spans="9:15">
      <c r="I369" s="45" t="s">
        <v>484</v>
      </c>
      <c r="J369" s="17">
        <f t="shared" ref="J369" si="817">HEX2DEC(RIGHT(I369))</f>
        <v>1</v>
      </c>
      <c r="K369" s="49">
        <f t="shared" ref="K369" si="818">HEX2DEC(LEFT(RIGHT(I369,2),1))</f>
        <v>0</v>
      </c>
      <c r="N369" s="17"/>
      <c r="O369" s="17"/>
    </row>
    <row r="370" spans="9:15">
      <c r="I370" s="45" t="s">
        <v>701</v>
      </c>
      <c r="J370" s="17">
        <f t="shared" ref="J370:J372" si="819">HEX2DEC(I370)</f>
        <v>5603</v>
      </c>
      <c r="K370" s="49">
        <f t="shared" ref="K370" si="820">J370*$B$3</f>
        <v>454.01109000000002</v>
      </c>
      <c r="L370" s="49">
        <f t="shared" ref="L370" si="821">K370+K371+K372</f>
        <v>576381859830.01111</v>
      </c>
      <c r="M370" s="50">
        <f t="shared" ref="M370" si="822">J373+1</f>
        <v>2</v>
      </c>
      <c r="N370" s="17"/>
      <c r="O370" s="17">
        <f t="shared" ref="O370" si="823">IF(AND(K373=1,K377=0),L374-L370,0)</f>
        <v>18.7178955078125</v>
      </c>
    </row>
    <row r="371" spans="9:15">
      <c r="I371" s="45" t="s">
        <v>904</v>
      </c>
      <c r="J371" s="17">
        <f t="shared" si="819"/>
        <v>47732422</v>
      </c>
      <c r="K371" s="49">
        <f t="shared" ref="K371" si="824">J371*$B$2</f>
        <v>381859376</v>
      </c>
      <c r="L371" s="49"/>
      <c r="N371" s="17"/>
      <c r="O371" s="17"/>
    </row>
    <row r="372" spans="9:15">
      <c r="I372" s="45" t="s">
        <v>905</v>
      </c>
      <c r="J372" s="17">
        <f t="shared" si="819"/>
        <v>576</v>
      </c>
      <c r="K372" s="49">
        <f t="shared" ref="K372" si="825">J372*1000000000</f>
        <v>576000000000</v>
      </c>
      <c r="L372" s="49"/>
      <c r="N372" s="17"/>
      <c r="O372" s="17"/>
    </row>
    <row r="373" spans="9:15">
      <c r="I373" s="45" t="s">
        <v>699</v>
      </c>
      <c r="J373" s="17">
        <f t="shared" ref="J373" si="826">HEX2DEC(RIGHT(I373))</f>
        <v>1</v>
      </c>
      <c r="K373" s="49">
        <f t="shared" ref="K373" si="827">HEX2DEC(LEFT(RIGHT(I373,2),1))</f>
        <v>1</v>
      </c>
      <c r="N373" s="17"/>
      <c r="O373" s="17"/>
    </row>
    <row r="374" spans="9:15">
      <c r="I374" s="45" t="s">
        <v>906</v>
      </c>
      <c r="J374" s="17">
        <f t="shared" ref="J374:J376" si="828">HEX2DEC(I374)</f>
        <v>5834</v>
      </c>
      <c r="K374" s="49">
        <f t="shared" ref="K374" si="829">J374*$B$3</f>
        <v>472.72902000000005</v>
      </c>
      <c r="L374" s="49">
        <f t="shared" ref="L374" si="830">K374+K375+K376</f>
        <v>576381859848.729</v>
      </c>
      <c r="M374" s="50">
        <f t="shared" ref="M374" si="831">J377+1</f>
        <v>2</v>
      </c>
      <c r="N374" s="17"/>
      <c r="O374" s="17">
        <f t="shared" ref="O374" si="832">IF(AND(K377=1,K381=0),L378-L374,0)</f>
        <v>0</v>
      </c>
    </row>
    <row r="375" spans="9:15">
      <c r="I375" s="45" t="s">
        <v>904</v>
      </c>
      <c r="J375" s="17">
        <f t="shared" si="828"/>
        <v>47732422</v>
      </c>
      <c r="K375" s="49">
        <f t="shared" ref="K375" si="833">J375*$B$2</f>
        <v>381859376</v>
      </c>
      <c r="L375" s="49"/>
      <c r="N375" s="17"/>
      <c r="O375" s="17"/>
    </row>
    <row r="376" spans="9:15">
      <c r="I376" s="45" t="s">
        <v>905</v>
      </c>
      <c r="J376" s="17">
        <f t="shared" si="828"/>
        <v>576</v>
      </c>
      <c r="K376" s="49">
        <f t="shared" ref="K376" si="834">J376*1000000000</f>
        <v>576000000000</v>
      </c>
      <c r="L376" s="49"/>
      <c r="N376" s="17"/>
      <c r="O376" s="17"/>
    </row>
    <row r="377" spans="9:15">
      <c r="I377" s="45" t="s">
        <v>484</v>
      </c>
      <c r="J377" s="17">
        <f t="shared" ref="J377" si="835">HEX2DEC(RIGHT(I377))</f>
        <v>1</v>
      </c>
      <c r="K377" s="49">
        <f t="shared" ref="K377" si="836">HEX2DEC(LEFT(RIGHT(I377,2),1))</f>
        <v>0</v>
      </c>
      <c r="N377" s="17"/>
      <c r="O377" s="17"/>
    </row>
    <row r="378" spans="9:15">
      <c r="I378" s="45" t="s">
        <v>907</v>
      </c>
      <c r="J378" s="17">
        <f t="shared" ref="J378:J380" si="837">HEX2DEC(I378)</f>
        <v>1399</v>
      </c>
      <c r="K378" s="49">
        <f t="shared" ref="K378" si="838">J378*$B$3</f>
        <v>113.36097000000001</v>
      </c>
      <c r="L378" s="49">
        <f t="shared" ref="L378" si="839">K378+K379+K380</f>
        <v>578381975201.36096</v>
      </c>
      <c r="M378" s="50">
        <f t="shared" ref="M378" si="840">J381+1</f>
        <v>2</v>
      </c>
      <c r="N378" s="17"/>
      <c r="O378" s="17">
        <f t="shared" ref="O378" si="841">IF(AND(K381=1,K385=0),L382-L378,0)</f>
        <v>18.555908203125</v>
      </c>
    </row>
    <row r="379" spans="9:15">
      <c r="I379" s="45" t="s">
        <v>908</v>
      </c>
      <c r="J379" s="17">
        <f t="shared" si="837"/>
        <v>47746886</v>
      </c>
      <c r="K379" s="49">
        <f t="shared" ref="K379" si="842">J379*$B$2</f>
        <v>381975088</v>
      </c>
      <c r="L379" s="49"/>
      <c r="N379" s="17"/>
      <c r="O379" s="17"/>
    </row>
    <row r="380" spans="9:15">
      <c r="I380" s="45" t="s">
        <v>909</v>
      </c>
      <c r="J380" s="17">
        <f t="shared" si="837"/>
        <v>578</v>
      </c>
      <c r="K380" s="49">
        <f t="shared" ref="K380" si="843">J380*1000000000</f>
        <v>578000000000</v>
      </c>
      <c r="L380" s="49"/>
      <c r="N380" s="17"/>
      <c r="O380" s="17"/>
    </row>
    <row r="381" spans="9:15">
      <c r="I381" s="45" t="s">
        <v>699</v>
      </c>
      <c r="J381" s="17">
        <f t="shared" ref="J381" si="844">HEX2DEC(RIGHT(I381))</f>
        <v>1</v>
      </c>
      <c r="K381" s="49">
        <f t="shared" ref="K381" si="845">HEX2DEC(LEFT(RIGHT(I381,2),1))</f>
        <v>1</v>
      </c>
      <c r="N381" s="17"/>
      <c r="O381" s="17"/>
    </row>
    <row r="382" spans="9:15">
      <c r="I382" s="45" t="s">
        <v>910</v>
      </c>
      <c r="J382" s="17">
        <f t="shared" ref="J382:J384" si="846">HEX2DEC(I382)</f>
        <v>1628</v>
      </c>
      <c r="K382" s="49">
        <f t="shared" ref="K382" si="847">J382*$B$3</f>
        <v>131.91684000000001</v>
      </c>
      <c r="L382" s="49">
        <f t="shared" ref="L382" si="848">K382+K383+K384</f>
        <v>578381975219.91687</v>
      </c>
      <c r="M382" s="50">
        <f t="shared" ref="M382" si="849">J385+1</f>
        <v>2</v>
      </c>
      <c r="N382" s="17"/>
      <c r="O382" s="17">
        <f t="shared" ref="O382" si="850">IF(AND(K385=1,K389=0),L386-L382,0)</f>
        <v>0</v>
      </c>
    </row>
    <row r="383" spans="9:15">
      <c r="I383" s="45" t="s">
        <v>908</v>
      </c>
      <c r="J383" s="17">
        <f t="shared" si="846"/>
        <v>47746886</v>
      </c>
      <c r="K383" s="49">
        <f t="shared" ref="K383" si="851">J383*$B$2</f>
        <v>381975088</v>
      </c>
      <c r="L383" s="49"/>
      <c r="N383" s="17"/>
      <c r="O383" s="17"/>
    </row>
    <row r="384" spans="9:15">
      <c r="I384" s="45" t="s">
        <v>909</v>
      </c>
      <c r="J384" s="17">
        <f t="shared" si="846"/>
        <v>578</v>
      </c>
      <c r="K384" s="49">
        <f t="shared" ref="K384" si="852">J384*1000000000</f>
        <v>578000000000</v>
      </c>
      <c r="L384" s="49"/>
      <c r="N384" s="17"/>
      <c r="O384" s="17"/>
    </row>
    <row r="385" spans="9:15">
      <c r="I385" s="45" t="s">
        <v>484</v>
      </c>
      <c r="J385" s="17">
        <f t="shared" ref="J385" si="853">HEX2DEC(RIGHT(I385))</f>
        <v>1</v>
      </c>
      <c r="K385" s="49">
        <f t="shared" ref="K385" si="854">HEX2DEC(LEFT(RIGHT(I385,2),1))</f>
        <v>0</v>
      </c>
      <c r="N385" s="17"/>
      <c r="O385" s="17"/>
    </row>
    <row r="386" spans="9:15">
      <c r="I386" s="45" t="s">
        <v>911</v>
      </c>
      <c r="J386" s="17">
        <f t="shared" ref="J386:J388" si="855">HEX2DEC(I386)</f>
        <v>3898</v>
      </c>
      <c r="K386" s="49">
        <f t="shared" ref="K386" si="856">J386*$B$3</f>
        <v>315.85494</v>
      </c>
      <c r="L386" s="49">
        <f t="shared" ref="L386" si="857">K386+K387+K388</f>
        <v>580382089579.85498</v>
      </c>
      <c r="M386" s="50">
        <f t="shared" ref="M386" si="858">J389+1</f>
        <v>2</v>
      </c>
      <c r="N386" s="17"/>
      <c r="O386" s="17">
        <f t="shared" ref="O386" si="859">IF(AND(K389=1,K393=0),L390-L386,0)</f>
        <v>18.6368408203125</v>
      </c>
    </row>
    <row r="387" spans="9:15">
      <c r="I387" s="45" t="s">
        <v>912</v>
      </c>
      <c r="J387" s="17">
        <f t="shared" si="855"/>
        <v>47761158</v>
      </c>
      <c r="K387" s="49">
        <f t="shared" ref="K387" si="860">J387*$B$2</f>
        <v>382089264</v>
      </c>
      <c r="L387" s="49"/>
      <c r="N387" s="17"/>
      <c r="O387" s="17"/>
    </row>
    <row r="388" spans="9:15">
      <c r="I388" s="45" t="s">
        <v>913</v>
      </c>
      <c r="J388" s="17">
        <f t="shared" si="855"/>
        <v>580</v>
      </c>
      <c r="K388" s="49">
        <f t="shared" ref="K388" si="861">J388*1000000000</f>
        <v>580000000000</v>
      </c>
      <c r="L388" s="49"/>
      <c r="N388" s="17"/>
      <c r="O388" s="17"/>
    </row>
    <row r="389" spans="9:15">
      <c r="I389" s="45" t="s">
        <v>699</v>
      </c>
      <c r="J389" s="17">
        <f t="shared" ref="J389" si="862">HEX2DEC(RIGHT(I389))</f>
        <v>1</v>
      </c>
      <c r="K389" s="49">
        <f t="shared" ref="K389" si="863">HEX2DEC(LEFT(RIGHT(I389,2),1))</f>
        <v>1</v>
      </c>
      <c r="N389" s="17"/>
      <c r="O389" s="17"/>
    </row>
    <row r="390" spans="9:15">
      <c r="I390" s="45" t="s">
        <v>914</v>
      </c>
      <c r="J390" s="17">
        <f t="shared" ref="J390:J392" si="864">HEX2DEC(I390)</f>
        <v>4128</v>
      </c>
      <c r="K390" s="49">
        <f t="shared" ref="K390" si="865">J390*$B$3</f>
        <v>334.49184000000002</v>
      </c>
      <c r="L390" s="49">
        <f t="shared" ref="L390" si="866">K390+K391+K392</f>
        <v>580382089598.49182</v>
      </c>
      <c r="M390" s="50">
        <f t="shared" ref="M390" si="867">J393+1</f>
        <v>2</v>
      </c>
      <c r="N390" s="17"/>
      <c r="O390" s="17">
        <f t="shared" ref="O390" si="868">IF(AND(K393=1,K397=0),L394-L390,0)</f>
        <v>0</v>
      </c>
    </row>
    <row r="391" spans="9:15">
      <c r="I391" s="45" t="s">
        <v>912</v>
      </c>
      <c r="J391" s="17">
        <f t="shared" si="864"/>
        <v>47761158</v>
      </c>
      <c r="K391" s="49">
        <f t="shared" ref="K391" si="869">J391*$B$2</f>
        <v>382089264</v>
      </c>
      <c r="L391" s="49"/>
      <c r="N391" s="17"/>
      <c r="O391" s="17"/>
    </row>
    <row r="392" spans="9:15">
      <c r="I392" s="45" t="s">
        <v>913</v>
      </c>
      <c r="J392" s="17">
        <f t="shared" si="864"/>
        <v>580</v>
      </c>
      <c r="K392" s="49">
        <f t="shared" ref="K392" si="870">J392*1000000000</f>
        <v>580000000000</v>
      </c>
      <c r="L392" s="49"/>
      <c r="N392" s="17"/>
      <c r="O392" s="17"/>
    </row>
    <row r="393" spans="9:15">
      <c r="I393" s="45" t="s">
        <v>484</v>
      </c>
      <c r="J393" s="17">
        <f t="shared" ref="J393" si="871">HEX2DEC(RIGHT(I393))</f>
        <v>1</v>
      </c>
      <c r="K393" s="49">
        <f t="shared" ref="K393" si="872">HEX2DEC(LEFT(RIGHT(I393,2),1))</f>
        <v>0</v>
      </c>
      <c r="N393" s="17"/>
      <c r="O393" s="17"/>
    </row>
    <row r="394" spans="9:15">
      <c r="I394" s="45" t="s">
        <v>915</v>
      </c>
      <c r="J394" s="17">
        <f t="shared" ref="J394:J396" si="873">HEX2DEC(I394)</f>
        <v>4610</v>
      </c>
      <c r="K394" s="49">
        <f t="shared" ref="K394" si="874">J394*$B$3</f>
        <v>373.54830000000004</v>
      </c>
      <c r="L394" s="49">
        <f t="shared" ref="L394" si="875">K394+K395+K396</f>
        <v>582382184357.54834</v>
      </c>
      <c r="M394" s="50">
        <f t="shared" ref="M394" si="876">J397+1</f>
        <v>2</v>
      </c>
      <c r="N394" s="17"/>
      <c r="O394" s="17">
        <f t="shared" ref="O394" si="877">IF(AND(K397=1,K401=0),L398-L394,0)</f>
        <v>18.5557861328125</v>
      </c>
    </row>
    <row r="395" spans="9:15">
      <c r="I395" s="45" t="s">
        <v>916</v>
      </c>
      <c r="J395" s="17">
        <f t="shared" si="873"/>
        <v>47772998</v>
      </c>
      <c r="K395" s="49">
        <f t="shared" ref="K395" si="878">J395*$B$2</f>
        <v>382183984</v>
      </c>
      <c r="L395" s="49"/>
      <c r="N395" s="17"/>
      <c r="O395" s="17"/>
    </row>
    <row r="396" spans="9:15">
      <c r="I396" s="45" t="s">
        <v>917</v>
      </c>
      <c r="J396" s="17">
        <f t="shared" si="873"/>
        <v>582</v>
      </c>
      <c r="K396" s="49">
        <f t="shared" ref="K396" si="879">J396*1000000000</f>
        <v>582000000000</v>
      </c>
      <c r="L396" s="49"/>
      <c r="N396" s="17"/>
      <c r="O396" s="17"/>
    </row>
    <row r="397" spans="9:15">
      <c r="I397" s="45" t="s">
        <v>699</v>
      </c>
      <c r="J397" s="17">
        <f t="shared" ref="J397" si="880">HEX2DEC(RIGHT(I397))</f>
        <v>1</v>
      </c>
      <c r="K397" s="49">
        <f t="shared" ref="K397" si="881">HEX2DEC(LEFT(RIGHT(I397,2),1))</f>
        <v>1</v>
      </c>
      <c r="N397" s="17"/>
      <c r="O397" s="17"/>
    </row>
    <row r="398" spans="9:15">
      <c r="I398" s="45" t="s">
        <v>918</v>
      </c>
      <c r="J398" s="17">
        <f t="shared" ref="J398:J400" si="882">HEX2DEC(I398)</f>
        <v>4839</v>
      </c>
      <c r="K398" s="49">
        <f t="shared" ref="K398" si="883">J398*$B$3</f>
        <v>392.10417000000001</v>
      </c>
      <c r="L398" s="49">
        <f t="shared" ref="L398" si="884">K398+K399+K400</f>
        <v>582382184376.10413</v>
      </c>
      <c r="M398" s="50">
        <f t="shared" ref="M398" si="885">J401+1</f>
        <v>2</v>
      </c>
      <c r="N398" s="17"/>
      <c r="O398" s="17">
        <f t="shared" ref="O398" si="886">IF(AND(K401=1,K405=0),L402-L398,0)</f>
        <v>0</v>
      </c>
    </row>
    <row r="399" spans="9:15">
      <c r="I399" s="45" t="s">
        <v>916</v>
      </c>
      <c r="J399" s="17">
        <f t="shared" si="882"/>
        <v>47772998</v>
      </c>
      <c r="K399" s="49">
        <f t="shared" ref="K399" si="887">J399*$B$2</f>
        <v>382183984</v>
      </c>
      <c r="L399" s="49"/>
      <c r="N399" s="17"/>
      <c r="O399" s="17"/>
    </row>
    <row r="400" spans="9:15">
      <c r="I400" s="45" t="s">
        <v>917</v>
      </c>
      <c r="J400" s="17">
        <f t="shared" si="882"/>
        <v>582</v>
      </c>
      <c r="K400" s="49">
        <f t="shared" ref="K400" si="888">J400*1000000000</f>
        <v>582000000000</v>
      </c>
      <c r="L400" s="49"/>
      <c r="N400" s="17"/>
      <c r="O400" s="17"/>
    </row>
    <row r="401" spans="9:15">
      <c r="I401" s="45" t="s">
        <v>484</v>
      </c>
      <c r="J401" s="17">
        <f t="shared" ref="J401" si="889">HEX2DEC(RIGHT(I401))</f>
        <v>1</v>
      </c>
      <c r="K401" s="49">
        <f t="shared" ref="K401" si="890">HEX2DEC(LEFT(RIGHT(I401,2),1))</f>
        <v>0</v>
      </c>
      <c r="N401" s="17"/>
      <c r="O401" s="17"/>
    </row>
    <row r="402" spans="9:15">
      <c r="I402" s="45" t="s">
        <v>919</v>
      </c>
      <c r="J402" s="17">
        <f t="shared" ref="J402:J404" si="891">HEX2DEC(I402)</f>
        <v>2964</v>
      </c>
      <c r="K402" s="49">
        <f t="shared" ref="K402" si="892">J402*$B$3</f>
        <v>240.17292</v>
      </c>
      <c r="L402" s="49">
        <f t="shared" ref="L402" si="893">K402+K403+K404</f>
        <v>584382316832.17297</v>
      </c>
      <c r="M402" s="50">
        <f t="shared" ref="M402" si="894">J405+1</f>
        <v>2</v>
      </c>
      <c r="N402" s="17"/>
      <c r="O402" s="17">
        <f t="shared" ref="O402" si="895">IF(AND(K405=1,K409=0),L406-L402,0)</f>
        <v>18.6368408203125</v>
      </c>
    </row>
    <row r="403" spans="9:15">
      <c r="I403" s="45" t="s">
        <v>920</v>
      </c>
      <c r="J403" s="17">
        <f t="shared" si="891"/>
        <v>47789574</v>
      </c>
      <c r="K403" s="49">
        <f t="shared" ref="K403" si="896">J403*$B$2</f>
        <v>382316592</v>
      </c>
      <c r="L403" s="49"/>
      <c r="N403" s="17"/>
      <c r="O403" s="17"/>
    </row>
    <row r="404" spans="9:15">
      <c r="I404" s="45" t="s">
        <v>921</v>
      </c>
      <c r="J404" s="17">
        <f t="shared" si="891"/>
        <v>584</v>
      </c>
      <c r="K404" s="49">
        <f t="shared" ref="K404" si="897">J404*1000000000</f>
        <v>584000000000</v>
      </c>
      <c r="L404" s="49"/>
      <c r="N404" s="17"/>
      <c r="O404" s="17"/>
    </row>
    <row r="405" spans="9:15">
      <c r="I405" s="45" t="s">
        <v>699</v>
      </c>
      <c r="J405" s="17">
        <f t="shared" ref="J405" si="898">HEX2DEC(RIGHT(I405))</f>
        <v>1</v>
      </c>
      <c r="K405" s="49">
        <f t="shared" ref="K405" si="899">HEX2DEC(LEFT(RIGHT(I405,2),1))</f>
        <v>1</v>
      </c>
      <c r="N405" s="17"/>
      <c r="O405" s="17"/>
    </row>
    <row r="406" spans="9:15">
      <c r="I406" s="45" t="s">
        <v>922</v>
      </c>
      <c r="J406" s="17">
        <f t="shared" ref="J406:J408" si="900">HEX2DEC(I406)</f>
        <v>3194</v>
      </c>
      <c r="K406" s="49">
        <f t="shared" ref="K406" si="901">J406*$B$3</f>
        <v>258.80982</v>
      </c>
      <c r="L406" s="49">
        <f t="shared" ref="L406" si="902">K406+K407+K408</f>
        <v>584382316850.80981</v>
      </c>
      <c r="M406" s="50">
        <f t="shared" ref="M406" si="903">J409+1</f>
        <v>2</v>
      </c>
      <c r="N406" s="17"/>
      <c r="O406" s="17">
        <f t="shared" ref="O406" si="904">IF(AND(K409=1,K413=0),L410-L406,0)</f>
        <v>0</v>
      </c>
    </row>
    <row r="407" spans="9:15">
      <c r="I407" s="45" t="s">
        <v>920</v>
      </c>
      <c r="J407" s="17">
        <f t="shared" si="900"/>
        <v>47789574</v>
      </c>
      <c r="K407" s="49">
        <f t="shared" ref="K407" si="905">J407*$B$2</f>
        <v>382316592</v>
      </c>
      <c r="L407" s="49"/>
      <c r="N407" s="17"/>
      <c r="O407" s="17"/>
    </row>
    <row r="408" spans="9:15">
      <c r="I408" s="45" t="s">
        <v>921</v>
      </c>
      <c r="J408" s="17">
        <f t="shared" si="900"/>
        <v>584</v>
      </c>
      <c r="K408" s="49">
        <f t="shared" ref="K408" si="906">J408*1000000000</f>
        <v>584000000000</v>
      </c>
      <c r="L408" s="49"/>
      <c r="N408" s="17"/>
      <c r="O408" s="17"/>
    </row>
    <row r="409" spans="9:15">
      <c r="I409" s="45" t="s">
        <v>484</v>
      </c>
      <c r="J409" s="17">
        <f t="shared" ref="J409" si="907">HEX2DEC(RIGHT(I409))</f>
        <v>1</v>
      </c>
      <c r="K409" s="49">
        <f t="shared" ref="K409" si="908">HEX2DEC(LEFT(RIGHT(I409,2),1))</f>
        <v>0</v>
      </c>
      <c r="N409" s="17"/>
      <c r="O409" s="17"/>
    </row>
    <row r="410" spans="9:15">
      <c r="I410" s="45" t="s">
        <v>923</v>
      </c>
      <c r="J410" s="17">
        <f t="shared" ref="J410:J412" si="909">HEX2DEC(I410)</f>
        <v>5832</v>
      </c>
      <c r="K410" s="49">
        <f t="shared" ref="K410" si="910">J410*$B$3</f>
        <v>472.56696000000005</v>
      </c>
      <c r="L410" s="49">
        <f t="shared" ref="L410" si="911">K410+K411+K412</f>
        <v>586382400008.56702</v>
      </c>
      <c r="M410" s="50">
        <f t="shared" ref="M410" si="912">J413+1</f>
        <v>2</v>
      </c>
      <c r="N410" s="17"/>
      <c r="O410" s="17">
        <f t="shared" ref="O410" si="913">IF(AND(K413=1,K417=0),L414-L410,0)</f>
        <v>18.4747314453125</v>
      </c>
    </row>
    <row r="411" spans="9:15">
      <c r="I411" s="45" t="s">
        <v>924</v>
      </c>
      <c r="J411" s="17">
        <f t="shared" si="909"/>
        <v>47799942</v>
      </c>
      <c r="K411" s="49">
        <f t="shared" ref="K411" si="914">J411*$B$2</f>
        <v>382399536</v>
      </c>
      <c r="L411" s="49"/>
      <c r="N411" s="17"/>
      <c r="O411" s="17"/>
    </row>
    <row r="412" spans="9:15">
      <c r="I412" s="45" t="s">
        <v>925</v>
      </c>
      <c r="J412" s="17">
        <f t="shared" si="909"/>
        <v>586</v>
      </c>
      <c r="K412" s="49">
        <f t="shared" ref="K412" si="915">J412*1000000000</f>
        <v>586000000000</v>
      </c>
      <c r="L412" s="49"/>
      <c r="N412" s="17"/>
      <c r="O412" s="17"/>
    </row>
    <row r="413" spans="9:15">
      <c r="I413" s="45" t="s">
        <v>699</v>
      </c>
      <c r="J413" s="17">
        <f t="shared" ref="J413" si="916">HEX2DEC(RIGHT(I413))</f>
        <v>1</v>
      </c>
      <c r="K413" s="49">
        <f t="shared" ref="K413" si="917">HEX2DEC(LEFT(RIGHT(I413,2),1))</f>
        <v>1</v>
      </c>
      <c r="N413" s="17"/>
      <c r="O413" s="17"/>
    </row>
    <row r="414" spans="9:15">
      <c r="I414" s="45" t="s">
        <v>926</v>
      </c>
      <c r="J414" s="17">
        <f t="shared" ref="J414:J416" si="918">HEX2DEC(I414)</f>
        <v>6060</v>
      </c>
      <c r="K414" s="49">
        <f t="shared" ref="K414" si="919">J414*$B$3</f>
        <v>491.04180000000002</v>
      </c>
      <c r="L414" s="49">
        <f t="shared" ref="L414" si="920">K414+K415+K416</f>
        <v>586382400027.04175</v>
      </c>
      <c r="M414" s="50">
        <f t="shared" ref="M414" si="921">J417+1</f>
        <v>2</v>
      </c>
      <c r="N414" s="17"/>
      <c r="O414" s="17">
        <f t="shared" ref="O414" si="922">IF(AND(K417=1,K421=0),L418-L414,0)</f>
        <v>0</v>
      </c>
    </row>
    <row r="415" spans="9:15">
      <c r="I415" s="45" t="s">
        <v>924</v>
      </c>
      <c r="J415" s="17">
        <f t="shared" si="918"/>
        <v>47799942</v>
      </c>
      <c r="K415" s="49">
        <f t="shared" ref="K415" si="923">J415*$B$2</f>
        <v>382399536</v>
      </c>
      <c r="L415" s="49"/>
      <c r="N415" s="17"/>
      <c r="O415" s="17"/>
    </row>
    <row r="416" spans="9:15">
      <c r="I416" s="45" t="s">
        <v>925</v>
      </c>
      <c r="J416" s="17">
        <f t="shared" si="918"/>
        <v>586</v>
      </c>
      <c r="K416" s="49">
        <f t="shared" ref="K416" si="924">J416*1000000000</f>
        <v>586000000000</v>
      </c>
      <c r="L416" s="49"/>
      <c r="N416" s="17"/>
      <c r="O416" s="17"/>
    </row>
    <row r="417" spans="9:15">
      <c r="I417" s="45" t="s">
        <v>484</v>
      </c>
      <c r="J417" s="17">
        <f t="shared" ref="J417" si="925">HEX2DEC(RIGHT(I417))</f>
        <v>1</v>
      </c>
      <c r="K417" s="49">
        <f t="shared" ref="K417" si="926">HEX2DEC(LEFT(RIGHT(I417,2),1))</f>
        <v>0</v>
      </c>
      <c r="N417" s="17"/>
      <c r="O417" s="17"/>
    </row>
    <row r="418" spans="9:15">
      <c r="I418" s="45" t="s">
        <v>927</v>
      </c>
      <c r="J418" s="17">
        <f t="shared" ref="J418:J420" si="927">HEX2DEC(I418)</f>
        <v>3252</v>
      </c>
      <c r="K418" s="49">
        <f t="shared" ref="K418" si="928">J418*$B$3</f>
        <v>263.50956000000002</v>
      </c>
      <c r="L418" s="49">
        <f t="shared" ref="L418" si="929">K418+K419+K420</f>
        <v>588382484279.50952</v>
      </c>
      <c r="M418" s="50">
        <f t="shared" ref="M418" si="930">J421+1</f>
        <v>2</v>
      </c>
      <c r="N418" s="17"/>
      <c r="O418" s="17">
        <f t="shared" ref="O418" si="931">IF(AND(K421=1,K425=0),L422-L418,0)</f>
        <v>18.718017578125</v>
      </c>
    </row>
    <row r="419" spans="9:15">
      <c r="I419" s="45" t="s">
        <v>928</v>
      </c>
      <c r="J419" s="17">
        <f t="shared" si="927"/>
        <v>47810502</v>
      </c>
      <c r="K419" s="49">
        <f t="shared" ref="K419" si="932">J419*$B$2</f>
        <v>382484016</v>
      </c>
      <c r="L419" s="49"/>
      <c r="N419" s="17"/>
      <c r="O419" s="17"/>
    </row>
    <row r="420" spans="9:15">
      <c r="I420" s="45" t="s">
        <v>929</v>
      </c>
      <c r="J420" s="17">
        <f t="shared" si="927"/>
        <v>588</v>
      </c>
      <c r="K420" s="49">
        <f t="shared" ref="K420" si="933">J420*1000000000</f>
        <v>588000000000</v>
      </c>
      <c r="L420" s="49"/>
      <c r="N420" s="17"/>
      <c r="O420" s="17"/>
    </row>
    <row r="421" spans="9:15">
      <c r="I421" s="45" t="s">
        <v>699</v>
      </c>
      <c r="J421" s="17">
        <f t="shared" ref="J421" si="934">HEX2DEC(RIGHT(I421))</f>
        <v>1</v>
      </c>
      <c r="K421" s="49">
        <f t="shared" ref="K421" si="935">HEX2DEC(LEFT(RIGHT(I421,2),1))</f>
        <v>1</v>
      </c>
      <c r="N421" s="17"/>
      <c r="O421" s="17"/>
    </row>
    <row r="422" spans="9:15">
      <c r="I422" s="45" t="s">
        <v>930</v>
      </c>
      <c r="J422" s="17">
        <f t="shared" ref="J422:J424" si="936">HEX2DEC(I422)</f>
        <v>3483</v>
      </c>
      <c r="K422" s="49">
        <f t="shared" ref="K422" si="937">J422*$B$3</f>
        <v>282.22748999999999</v>
      </c>
      <c r="L422" s="49">
        <f t="shared" ref="L422" si="938">K422+K423+K424</f>
        <v>588382484298.22754</v>
      </c>
      <c r="M422" s="50">
        <f t="shared" ref="M422" si="939">J425+1</f>
        <v>2</v>
      </c>
      <c r="N422" s="17"/>
      <c r="O422" s="17">
        <f t="shared" ref="O422" si="940">IF(AND(K425=1,K429=0),L426-L422,0)</f>
        <v>0</v>
      </c>
    </row>
    <row r="423" spans="9:15">
      <c r="I423" s="45" t="s">
        <v>928</v>
      </c>
      <c r="J423" s="17">
        <f t="shared" si="936"/>
        <v>47810502</v>
      </c>
      <c r="K423" s="49">
        <f t="shared" ref="K423" si="941">J423*$B$2</f>
        <v>382484016</v>
      </c>
      <c r="L423" s="49"/>
      <c r="N423" s="17"/>
      <c r="O423" s="17"/>
    </row>
    <row r="424" spans="9:15">
      <c r="I424" s="45" t="s">
        <v>929</v>
      </c>
      <c r="J424" s="17">
        <f t="shared" si="936"/>
        <v>588</v>
      </c>
      <c r="K424" s="49">
        <f t="shared" ref="K424" si="942">J424*1000000000</f>
        <v>588000000000</v>
      </c>
      <c r="L424" s="49"/>
      <c r="N424" s="17"/>
      <c r="O424" s="17"/>
    </row>
    <row r="425" spans="9:15">
      <c r="I425" s="45" t="s">
        <v>484</v>
      </c>
      <c r="J425" s="17">
        <f t="shared" ref="J425" si="943">HEX2DEC(RIGHT(I425))</f>
        <v>1</v>
      </c>
      <c r="K425" s="49">
        <f t="shared" ref="K425" si="944">HEX2DEC(LEFT(RIGHT(I425,2),1))</f>
        <v>0</v>
      </c>
      <c r="N425" s="17"/>
      <c r="O425" s="17"/>
    </row>
    <row r="426" spans="9:15">
      <c r="I426" s="45" t="s">
        <v>931</v>
      </c>
      <c r="J426" s="17">
        <f t="shared" ref="J426:J428" si="945">HEX2DEC(I426)</f>
        <v>1713</v>
      </c>
      <c r="K426" s="49">
        <f t="shared" ref="K426" si="946">J426*$B$3</f>
        <v>138.80439000000001</v>
      </c>
      <c r="L426" s="49">
        <f t="shared" ref="L426" si="947">K426+K427+K428</f>
        <v>590382509754.80444</v>
      </c>
      <c r="M426" s="50">
        <f t="shared" ref="M426" si="948">J429+1</f>
        <v>2</v>
      </c>
      <c r="N426" s="17"/>
      <c r="O426" s="17">
        <f t="shared" ref="O426" si="949">IF(AND(K429=1,K433=0),L430-L426,0)</f>
        <v>18.393798828125</v>
      </c>
    </row>
    <row r="427" spans="9:15">
      <c r="I427" s="45" t="s">
        <v>932</v>
      </c>
      <c r="J427" s="17">
        <f t="shared" si="945"/>
        <v>47813702</v>
      </c>
      <c r="K427" s="49">
        <f t="shared" ref="K427" si="950">J427*$B$2</f>
        <v>382509616</v>
      </c>
      <c r="L427" s="49"/>
      <c r="N427" s="17"/>
      <c r="O427" s="17"/>
    </row>
    <row r="428" spans="9:15">
      <c r="I428" s="45" t="s">
        <v>933</v>
      </c>
      <c r="J428" s="17">
        <f t="shared" si="945"/>
        <v>590</v>
      </c>
      <c r="K428" s="49">
        <f t="shared" ref="K428" si="951">J428*1000000000</f>
        <v>590000000000</v>
      </c>
      <c r="L428" s="49"/>
      <c r="N428" s="17"/>
      <c r="O428" s="17"/>
    </row>
    <row r="429" spans="9:15">
      <c r="I429" s="45" t="s">
        <v>699</v>
      </c>
      <c r="J429" s="17">
        <f t="shared" ref="J429" si="952">HEX2DEC(RIGHT(I429))</f>
        <v>1</v>
      </c>
      <c r="K429" s="49">
        <f t="shared" ref="K429" si="953">HEX2DEC(LEFT(RIGHT(I429,2),1))</f>
        <v>1</v>
      </c>
      <c r="N429" s="17"/>
      <c r="O429" s="17"/>
    </row>
    <row r="430" spans="9:15">
      <c r="I430" s="45" t="s">
        <v>934</v>
      </c>
      <c r="J430" s="17">
        <f t="shared" ref="J430:J432" si="954">HEX2DEC(I430)</f>
        <v>1940</v>
      </c>
      <c r="K430" s="49">
        <f t="shared" ref="K430" si="955">J430*$B$3</f>
        <v>157.19820000000001</v>
      </c>
      <c r="L430" s="49">
        <f t="shared" ref="L430" si="956">K430+K431+K432</f>
        <v>590382509773.19824</v>
      </c>
      <c r="M430" s="50">
        <f t="shared" ref="M430" si="957">J433+1</f>
        <v>2</v>
      </c>
      <c r="N430" s="17"/>
      <c r="O430" s="17">
        <f t="shared" ref="O430" si="958">IF(AND(K433=1,K437=0),L434-L430,0)</f>
        <v>0</v>
      </c>
    </row>
    <row r="431" spans="9:15">
      <c r="I431" s="45" t="s">
        <v>932</v>
      </c>
      <c r="J431" s="17">
        <f t="shared" si="954"/>
        <v>47813702</v>
      </c>
      <c r="K431" s="49">
        <f t="shared" ref="K431" si="959">J431*$B$2</f>
        <v>382509616</v>
      </c>
      <c r="L431" s="49"/>
      <c r="N431" s="17"/>
      <c r="O431" s="17"/>
    </row>
    <row r="432" spans="9:15">
      <c r="I432" s="45" t="s">
        <v>933</v>
      </c>
      <c r="J432" s="17">
        <f t="shared" si="954"/>
        <v>590</v>
      </c>
      <c r="K432" s="49">
        <f t="shared" ref="K432" si="960">J432*1000000000</f>
        <v>590000000000</v>
      </c>
      <c r="L432" s="49"/>
      <c r="N432" s="17"/>
      <c r="O432" s="17"/>
    </row>
    <row r="433" spans="9:15">
      <c r="I433" s="45" t="s">
        <v>484</v>
      </c>
      <c r="J433" s="17">
        <f t="shared" ref="J433" si="961">HEX2DEC(RIGHT(I433))</f>
        <v>1</v>
      </c>
      <c r="K433" s="49">
        <f t="shared" ref="K433" si="962">HEX2DEC(LEFT(RIGHT(I433,2),1))</f>
        <v>0</v>
      </c>
      <c r="N433" s="17"/>
      <c r="O433" s="17"/>
    </row>
    <row r="434" spans="9:15">
      <c r="I434" s="45" t="s">
        <v>935</v>
      </c>
      <c r="J434" s="17">
        <f t="shared" ref="J434:J436" si="963">HEX2DEC(I434)</f>
        <v>3526</v>
      </c>
      <c r="K434" s="49">
        <f t="shared" ref="K434" si="964">J434*$B$3</f>
        <v>285.71178000000003</v>
      </c>
      <c r="L434" s="49">
        <f t="shared" ref="L434" si="965">K434+K435+K436</f>
        <v>592382562125.71179</v>
      </c>
      <c r="M434" s="50">
        <f t="shared" ref="M434" si="966">J437+1</f>
        <v>2</v>
      </c>
      <c r="N434" s="17"/>
      <c r="O434" s="17">
        <f t="shared" ref="O434" si="967">IF(AND(K437=1,K441=0),L438-L434,0)</f>
        <v>18.6368408203125</v>
      </c>
    </row>
    <row r="435" spans="9:15">
      <c r="I435" s="45" t="s">
        <v>936</v>
      </c>
      <c r="J435" s="17">
        <f t="shared" si="963"/>
        <v>47820230</v>
      </c>
      <c r="K435" s="49">
        <f t="shared" ref="K435" si="968">J435*$B$2</f>
        <v>382561840</v>
      </c>
      <c r="L435" s="49"/>
      <c r="N435" s="17"/>
      <c r="O435" s="17"/>
    </row>
    <row r="436" spans="9:15">
      <c r="I436" s="45" t="s">
        <v>937</v>
      </c>
      <c r="J436" s="17">
        <f t="shared" si="963"/>
        <v>592</v>
      </c>
      <c r="K436" s="49">
        <f t="shared" ref="K436" si="969">J436*1000000000</f>
        <v>592000000000</v>
      </c>
      <c r="L436" s="49"/>
      <c r="N436" s="17"/>
      <c r="O436" s="17"/>
    </row>
    <row r="437" spans="9:15">
      <c r="I437" s="45" t="s">
        <v>699</v>
      </c>
      <c r="J437" s="17">
        <f t="shared" ref="J437" si="970">HEX2DEC(RIGHT(I437))</f>
        <v>1</v>
      </c>
      <c r="K437" s="49">
        <f t="shared" ref="K437" si="971">HEX2DEC(LEFT(RIGHT(I437,2),1))</f>
        <v>1</v>
      </c>
      <c r="N437" s="17"/>
      <c r="O437" s="17"/>
    </row>
    <row r="438" spans="9:15">
      <c r="I438" s="45" t="s">
        <v>661</v>
      </c>
      <c r="J438" s="17">
        <f t="shared" ref="J438:J440" si="972">HEX2DEC(I438)</f>
        <v>3756</v>
      </c>
      <c r="K438" s="49">
        <f t="shared" ref="K438" si="973">J438*$B$3</f>
        <v>304.34868</v>
      </c>
      <c r="L438" s="49">
        <f t="shared" ref="L438" si="974">K438+K439+K440</f>
        <v>592382562144.34863</v>
      </c>
      <c r="M438" s="50">
        <f t="shared" ref="M438" si="975">J441+1</f>
        <v>2</v>
      </c>
      <c r="N438" s="17"/>
      <c r="O438" s="17">
        <f t="shared" ref="O438" si="976">IF(AND(K441=1,K445=0),L442-L438,0)</f>
        <v>0</v>
      </c>
    </row>
    <row r="439" spans="9:15">
      <c r="I439" s="45" t="s">
        <v>936</v>
      </c>
      <c r="J439" s="17">
        <f t="shared" si="972"/>
        <v>47820230</v>
      </c>
      <c r="K439" s="49">
        <f t="shared" ref="K439" si="977">J439*$B$2</f>
        <v>382561840</v>
      </c>
      <c r="L439" s="49"/>
      <c r="N439" s="17"/>
      <c r="O439" s="17"/>
    </row>
    <row r="440" spans="9:15">
      <c r="I440" s="45" t="s">
        <v>937</v>
      </c>
      <c r="J440" s="17">
        <f t="shared" si="972"/>
        <v>592</v>
      </c>
      <c r="K440" s="49">
        <f t="shared" ref="K440" si="978">J440*1000000000</f>
        <v>592000000000</v>
      </c>
      <c r="L440" s="49"/>
      <c r="N440" s="17"/>
      <c r="O440" s="17"/>
    </row>
    <row r="441" spans="9:15">
      <c r="I441" s="45" t="s">
        <v>484</v>
      </c>
      <c r="J441" s="17">
        <f t="shared" ref="J441" si="979">HEX2DEC(RIGHT(I441))</f>
        <v>1</v>
      </c>
      <c r="K441" s="49">
        <f t="shared" ref="K441" si="980">HEX2DEC(LEFT(RIGHT(I441,2),1))</f>
        <v>0</v>
      </c>
      <c r="N441" s="17"/>
      <c r="O441" s="17"/>
    </row>
    <row r="442" spans="9:15">
      <c r="I442" s="45" t="s">
        <v>938</v>
      </c>
      <c r="J442" s="17">
        <f t="shared" ref="J442:J444" si="981">HEX2DEC(I442)</f>
        <v>2201</v>
      </c>
      <c r="K442" s="49">
        <f t="shared" ref="K442" si="982">J442*$B$3</f>
        <v>178.34703000000002</v>
      </c>
      <c r="L442" s="49">
        <f t="shared" ref="L442" si="983">K442+K443+K444</f>
        <v>594382565602.34705</v>
      </c>
      <c r="M442" s="50">
        <f t="shared" ref="M442" si="984">J445+1</f>
        <v>2</v>
      </c>
      <c r="N442" s="17"/>
      <c r="O442" s="17">
        <f t="shared" ref="O442" si="985">IF(AND(K445=1,K449=0),L446-L442,0)</f>
        <v>18.7178955078125</v>
      </c>
    </row>
    <row r="443" spans="9:15">
      <c r="I443" s="45" t="s">
        <v>939</v>
      </c>
      <c r="J443" s="17">
        <f t="shared" si="981"/>
        <v>47820678</v>
      </c>
      <c r="K443" s="49">
        <f t="shared" ref="K443" si="986">J443*$B$2</f>
        <v>382565424</v>
      </c>
      <c r="L443" s="49"/>
      <c r="N443" s="17"/>
      <c r="O443" s="17"/>
    </row>
    <row r="444" spans="9:15">
      <c r="I444" s="45" t="s">
        <v>940</v>
      </c>
      <c r="J444" s="17">
        <f t="shared" si="981"/>
        <v>594</v>
      </c>
      <c r="K444" s="49">
        <f t="shared" ref="K444" si="987">J444*1000000000</f>
        <v>594000000000</v>
      </c>
      <c r="L444" s="49"/>
      <c r="N444" s="17"/>
      <c r="O444" s="17"/>
    </row>
    <row r="445" spans="9:15">
      <c r="I445" s="45" t="s">
        <v>699</v>
      </c>
      <c r="J445" s="17">
        <f t="shared" ref="J445" si="988">HEX2DEC(RIGHT(I445))</f>
        <v>1</v>
      </c>
      <c r="K445" s="49">
        <f t="shared" ref="K445" si="989">HEX2DEC(LEFT(RIGHT(I445,2),1))</f>
        <v>1</v>
      </c>
      <c r="N445" s="17"/>
      <c r="O445" s="17"/>
    </row>
    <row r="446" spans="9:15">
      <c r="I446" s="45" t="s">
        <v>709</v>
      </c>
      <c r="J446" s="17">
        <f t="shared" ref="J446:J448" si="990">HEX2DEC(I446)</f>
        <v>2432</v>
      </c>
      <c r="K446" s="49">
        <f t="shared" ref="K446" si="991">J446*$B$3</f>
        <v>197.06496000000001</v>
      </c>
      <c r="L446" s="49">
        <f t="shared" ref="L446" si="992">K446+K447+K448</f>
        <v>594382565621.06494</v>
      </c>
      <c r="M446" s="50">
        <f t="shared" ref="M446" si="993">J449+1</f>
        <v>2</v>
      </c>
      <c r="N446" s="17"/>
      <c r="O446" s="17">
        <f t="shared" ref="O446" si="994">IF(AND(K449=1,K453=0),L450-L446,0)</f>
        <v>0</v>
      </c>
    </row>
    <row r="447" spans="9:15">
      <c r="I447" s="45" t="s">
        <v>939</v>
      </c>
      <c r="J447" s="17">
        <f t="shared" si="990"/>
        <v>47820678</v>
      </c>
      <c r="K447" s="49">
        <f t="shared" ref="K447" si="995">J447*$B$2</f>
        <v>382565424</v>
      </c>
      <c r="L447" s="49"/>
      <c r="N447" s="17"/>
      <c r="O447" s="17"/>
    </row>
    <row r="448" spans="9:15">
      <c r="I448" s="45" t="s">
        <v>940</v>
      </c>
      <c r="J448" s="17">
        <f t="shared" si="990"/>
        <v>594</v>
      </c>
      <c r="K448" s="49">
        <f t="shared" ref="K448" si="996">J448*1000000000</f>
        <v>594000000000</v>
      </c>
      <c r="L448" s="49"/>
      <c r="N448" s="17"/>
      <c r="O448" s="17"/>
    </row>
    <row r="449" spans="9:15">
      <c r="I449" s="45" t="s">
        <v>484</v>
      </c>
      <c r="J449" s="17">
        <f t="shared" ref="J449" si="997">HEX2DEC(RIGHT(I449))</f>
        <v>1</v>
      </c>
      <c r="K449" s="49">
        <f t="shared" ref="K449" si="998">HEX2DEC(LEFT(RIGHT(I449,2),1))</f>
        <v>0</v>
      </c>
      <c r="N449" s="17"/>
      <c r="O449" s="17"/>
    </row>
    <row r="450" spans="9:15">
      <c r="I450" s="45" t="s">
        <v>941</v>
      </c>
      <c r="J450" s="17">
        <f t="shared" ref="J450:J452" si="999">HEX2DEC(I450)</f>
        <v>5530</v>
      </c>
      <c r="K450" s="49">
        <f t="shared" ref="K450" si="1000">J450*$B$3</f>
        <v>448.09590000000003</v>
      </c>
      <c r="L450" s="49">
        <f t="shared" ref="L450" si="1001">K450+K451+K452</f>
        <v>596382561776.09595</v>
      </c>
      <c r="M450" s="50">
        <f t="shared" ref="M450" si="1002">J453+1</f>
        <v>2</v>
      </c>
      <c r="N450" s="17"/>
      <c r="O450" s="17">
        <f t="shared" ref="O450" si="1003">IF(AND(K453=1,K457=0),L454-L450,0)</f>
        <v>18.6368408203125</v>
      </c>
    </row>
    <row r="451" spans="9:15">
      <c r="I451" s="45" t="s">
        <v>942</v>
      </c>
      <c r="J451" s="17">
        <f t="shared" si="999"/>
        <v>47820166</v>
      </c>
      <c r="K451" s="49">
        <f t="shared" ref="K451" si="1004">J451*$B$2</f>
        <v>382561328</v>
      </c>
      <c r="L451" s="49"/>
      <c r="N451" s="17"/>
      <c r="O451" s="17"/>
    </row>
    <row r="452" spans="9:15">
      <c r="I452" s="45" t="s">
        <v>943</v>
      </c>
      <c r="J452" s="17">
        <f t="shared" si="999"/>
        <v>596</v>
      </c>
      <c r="K452" s="49">
        <f t="shared" ref="K452" si="1005">J452*1000000000</f>
        <v>596000000000</v>
      </c>
      <c r="L452" s="49"/>
      <c r="N452" s="17"/>
      <c r="O452" s="17"/>
    </row>
    <row r="453" spans="9:15">
      <c r="I453" s="45" t="s">
        <v>699</v>
      </c>
      <c r="J453" s="17">
        <f t="shared" ref="J453" si="1006">HEX2DEC(RIGHT(I453))</f>
        <v>1</v>
      </c>
      <c r="K453" s="49">
        <f t="shared" ref="K453" si="1007">HEX2DEC(LEFT(RIGHT(I453,2),1))</f>
        <v>1</v>
      </c>
      <c r="N453" s="17"/>
      <c r="O453" s="17"/>
    </row>
    <row r="454" spans="9:15">
      <c r="I454" s="45" t="s">
        <v>944</v>
      </c>
      <c r="J454" s="17">
        <f t="shared" ref="J454:J456" si="1008">HEX2DEC(I454)</f>
        <v>5760</v>
      </c>
      <c r="K454" s="49">
        <f t="shared" ref="K454" si="1009">J454*$B$3</f>
        <v>466.73280000000005</v>
      </c>
      <c r="L454" s="49">
        <f t="shared" ref="L454" si="1010">K454+K455+K456</f>
        <v>596382561794.73279</v>
      </c>
      <c r="M454" s="50">
        <f t="shared" ref="M454" si="1011">J457+1</f>
        <v>2</v>
      </c>
      <c r="N454" s="17"/>
      <c r="O454" s="17">
        <f t="shared" ref="O454" si="1012">IF(AND(K457=1,K461=0),L458-L454,0)</f>
        <v>0</v>
      </c>
    </row>
    <row r="455" spans="9:15">
      <c r="I455" s="45" t="s">
        <v>942</v>
      </c>
      <c r="J455" s="17">
        <f t="shared" si="1008"/>
        <v>47820166</v>
      </c>
      <c r="K455" s="49">
        <f t="shared" ref="K455" si="1013">J455*$B$2</f>
        <v>382561328</v>
      </c>
      <c r="L455" s="49"/>
      <c r="N455" s="17"/>
      <c r="O455" s="17"/>
    </row>
    <row r="456" spans="9:15">
      <c r="I456" s="45" t="s">
        <v>943</v>
      </c>
      <c r="J456" s="17">
        <f t="shared" si="1008"/>
        <v>596</v>
      </c>
      <c r="K456" s="49">
        <f t="shared" ref="K456" si="1014">J456*1000000000</f>
        <v>596000000000</v>
      </c>
      <c r="L456" s="49"/>
      <c r="N456" s="17"/>
      <c r="O456" s="17"/>
    </row>
    <row r="457" spans="9:15">
      <c r="I457" s="45" t="s">
        <v>484</v>
      </c>
      <c r="J457" s="17">
        <f t="shared" ref="J457" si="1015">HEX2DEC(RIGHT(I457))</f>
        <v>1</v>
      </c>
      <c r="K457" s="49">
        <f t="shared" ref="K457" si="1016">HEX2DEC(LEFT(RIGHT(I457,2),1))</f>
        <v>0</v>
      </c>
      <c r="N457" s="17"/>
      <c r="O457" s="17"/>
    </row>
    <row r="458" spans="9:15">
      <c r="I458" s="45" t="s">
        <v>945</v>
      </c>
      <c r="J458" s="17">
        <f t="shared" ref="J458:J460" si="1017">HEX2DEC(I458)</f>
        <v>5821</v>
      </c>
      <c r="K458" s="49">
        <f t="shared" ref="K458" si="1018">J458*$B$3</f>
        <v>471.67563000000001</v>
      </c>
      <c r="L458" s="49">
        <f t="shared" ref="L458" si="1019">K458+K459+K460</f>
        <v>598382594055.67566</v>
      </c>
      <c r="M458" s="50">
        <f t="shared" ref="M458" si="1020">J461+1</f>
        <v>2</v>
      </c>
      <c r="N458" s="17"/>
      <c r="O458" s="17">
        <f t="shared" ref="O458" si="1021">IF(AND(K461=1,K465=0),L462-L458,0)</f>
        <v>18.6368408203125</v>
      </c>
    </row>
    <row r="459" spans="9:15">
      <c r="I459" s="45" t="s">
        <v>946</v>
      </c>
      <c r="J459" s="17">
        <f t="shared" si="1017"/>
        <v>47824198</v>
      </c>
      <c r="K459" s="49">
        <f t="shared" ref="K459" si="1022">J459*$B$2</f>
        <v>382593584</v>
      </c>
      <c r="L459" s="49"/>
      <c r="N459" s="17"/>
      <c r="O459" s="17"/>
    </row>
    <row r="460" spans="9:15">
      <c r="I460" s="45" t="s">
        <v>947</v>
      </c>
      <c r="J460" s="17">
        <f t="shared" si="1017"/>
        <v>598</v>
      </c>
      <c r="K460" s="49">
        <f t="shared" ref="K460" si="1023">J460*1000000000</f>
        <v>598000000000</v>
      </c>
      <c r="L460" s="49"/>
      <c r="N460" s="17"/>
      <c r="O460" s="17"/>
    </row>
    <row r="461" spans="9:15">
      <c r="I461" s="45" t="s">
        <v>699</v>
      </c>
      <c r="J461" s="17">
        <f t="shared" ref="J461" si="1024">HEX2DEC(RIGHT(I461))</f>
        <v>1</v>
      </c>
      <c r="K461" s="49">
        <f t="shared" ref="K461" si="1025">HEX2DEC(LEFT(RIGHT(I461,2),1))</f>
        <v>1</v>
      </c>
      <c r="N461" s="17"/>
      <c r="O461" s="17"/>
    </row>
    <row r="462" spans="9:15">
      <c r="I462" s="45" t="s">
        <v>948</v>
      </c>
      <c r="J462" s="17">
        <f t="shared" ref="J462:J464" si="1026">HEX2DEC(I462)</f>
        <v>6051</v>
      </c>
      <c r="K462" s="49">
        <f t="shared" ref="K462" si="1027">J462*$B$3</f>
        <v>490.31253000000004</v>
      </c>
      <c r="L462" s="49">
        <f t="shared" ref="L462" si="1028">K462+K463+K464</f>
        <v>598382594074.3125</v>
      </c>
      <c r="M462" s="50">
        <f t="shared" ref="M462" si="1029">J465+1</f>
        <v>2</v>
      </c>
      <c r="N462" s="17"/>
      <c r="O462" s="17">
        <f t="shared" ref="O462" si="1030">IF(AND(K465=1,K469=0),L466-L462,0)</f>
        <v>0</v>
      </c>
    </row>
    <row r="463" spans="9:15">
      <c r="I463" s="45" t="s">
        <v>946</v>
      </c>
      <c r="J463" s="17">
        <f t="shared" si="1026"/>
        <v>47824198</v>
      </c>
      <c r="K463" s="49">
        <f t="shared" ref="K463" si="1031">J463*$B$2</f>
        <v>382593584</v>
      </c>
      <c r="L463" s="49"/>
      <c r="N463" s="17"/>
      <c r="O463" s="17"/>
    </row>
    <row r="464" spans="9:15">
      <c r="I464" s="45" t="s">
        <v>947</v>
      </c>
      <c r="J464" s="17">
        <f t="shared" si="1026"/>
        <v>598</v>
      </c>
      <c r="K464" s="49">
        <f t="shared" ref="K464" si="1032">J464*1000000000</f>
        <v>598000000000</v>
      </c>
      <c r="L464" s="49"/>
      <c r="N464" s="17"/>
      <c r="O464" s="17"/>
    </row>
    <row r="465" spans="9:15">
      <c r="I465" s="45" t="s">
        <v>484</v>
      </c>
      <c r="J465" s="17">
        <f t="shared" ref="J465" si="1033">HEX2DEC(RIGHT(I465))</f>
        <v>1</v>
      </c>
      <c r="K465" s="49">
        <f t="shared" ref="K465" si="1034">HEX2DEC(LEFT(RIGHT(I465,2),1))</f>
        <v>0</v>
      </c>
      <c r="N465" s="17"/>
      <c r="O465" s="17"/>
    </row>
    <row r="466" spans="9:15">
      <c r="I466" s="45" t="s">
        <v>949</v>
      </c>
      <c r="J466" s="17">
        <f t="shared" ref="J466:J468" si="1035">HEX2DEC(I466)</f>
        <v>5492</v>
      </c>
      <c r="K466" s="49">
        <f t="shared" ref="K466" si="1036">J466*$B$3</f>
        <v>445.01676000000003</v>
      </c>
      <c r="L466" s="49">
        <f t="shared" ref="L466" si="1037">K466+K467+K468</f>
        <v>600382662637.01672</v>
      </c>
      <c r="M466" s="50">
        <f t="shared" ref="M466" si="1038">J469+1</f>
        <v>2</v>
      </c>
      <c r="N466" s="17"/>
      <c r="O466" s="17">
        <f t="shared" ref="O466" si="1039">IF(AND(K469=1,K473=0),L470-L466,0)</f>
        <v>18.474853515625</v>
      </c>
    </row>
    <row r="467" spans="9:15">
      <c r="I467" s="45" t="s">
        <v>950</v>
      </c>
      <c r="J467" s="17">
        <f t="shared" si="1035"/>
        <v>47832774</v>
      </c>
      <c r="K467" s="49">
        <f t="shared" ref="K467" si="1040">J467*$B$2</f>
        <v>382662192</v>
      </c>
      <c r="L467" s="49"/>
      <c r="N467" s="17"/>
      <c r="O467" s="17"/>
    </row>
    <row r="468" spans="9:15">
      <c r="I468" s="45" t="s">
        <v>951</v>
      </c>
      <c r="J468" s="17">
        <f t="shared" si="1035"/>
        <v>600</v>
      </c>
      <c r="K468" s="49">
        <f t="shared" ref="K468" si="1041">J468*1000000000</f>
        <v>600000000000</v>
      </c>
      <c r="L468" s="49"/>
      <c r="N468" s="17"/>
      <c r="O468" s="17"/>
    </row>
    <row r="469" spans="9:15">
      <c r="I469" s="45" t="s">
        <v>699</v>
      </c>
      <c r="J469" s="17">
        <f t="shared" ref="J469" si="1042">HEX2DEC(RIGHT(I469))</f>
        <v>1</v>
      </c>
      <c r="K469" s="49">
        <f t="shared" ref="K469" si="1043">HEX2DEC(LEFT(RIGHT(I469,2),1))</f>
        <v>1</v>
      </c>
      <c r="N469" s="17"/>
      <c r="O469" s="17"/>
    </row>
    <row r="470" spans="9:15">
      <c r="I470" s="45" t="s">
        <v>952</v>
      </c>
      <c r="J470" s="17">
        <f t="shared" ref="J470:J472" si="1044">HEX2DEC(I470)</f>
        <v>5720</v>
      </c>
      <c r="K470" s="49">
        <f t="shared" ref="K470" si="1045">J470*$B$3</f>
        <v>463.49160000000001</v>
      </c>
      <c r="L470" s="49">
        <f t="shared" ref="L470" si="1046">K470+K471+K472</f>
        <v>600382662655.49158</v>
      </c>
      <c r="M470" s="50">
        <f t="shared" ref="M470" si="1047">J473+1</f>
        <v>2</v>
      </c>
      <c r="N470" s="17"/>
      <c r="O470" s="17">
        <f t="shared" ref="O470" si="1048">IF(AND(K473=1,K477=0),L474-L470,0)</f>
        <v>0</v>
      </c>
    </row>
    <row r="471" spans="9:15">
      <c r="I471" s="45" t="s">
        <v>950</v>
      </c>
      <c r="J471" s="17">
        <f t="shared" si="1044"/>
        <v>47832774</v>
      </c>
      <c r="K471" s="49">
        <f t="shared" ref="K471" si="1049">J471*$B$2</f>
        <v>382662192</v>
      </c>
      <c r="L471" s="49"/>
      <c r="N471" s="17"/>
      <c r="O471" s="17"/>
    </row>
    <row r="472" spans="9:15">
      <c r="I472" s="45" t="s">
        <v>951</v>
      </c>
      <c r="J472" s="17">
        <f t="shared" si="1044"/>
        <v>600</v>
      </c>
      <c r="K472" s="49">
        <f t="shared" ref="K472" si="1050">J472*1000000000</f>
        <v>600000000000</v>
      </c>
      <c r="L472" s="49"/>
      <c r="N472" s="17"/>
      <c r="O472" s="17"/>
    </row>
    <row r="473" spans="9:15">
      <c r="I473" s="45" t="s">
        <v>484</v>
      </c>
      <c r="J473" s="17">
        <f t="shared" ref="J473" si="1051">HEX2DEC(RIGHT(I473))</f>
        <v>1</v>
      </c>
      <c r="K473" s="49">
        <f t="shared" ref="K473" si="1052">HEX2DEC(LEFT(RIGHT(I473,2),1))</f>
        <v>0</v>
      </c>
      <c r="N473" s="17"/>
      <c r="O473" s="17"/>
    </row>
    <row r="474" spans="9:15">
      <c r="I474" s="45" t="s">
        <v>953</v>
      </c>
      <c r="J474" s="17">
        <f t="shared" ref="J474:J476" si="1053">HEX2DEC(I474)</f>
        <v>5250</v>
      </c>
      <c r="K474" s="49">
        <f t="shared" ref="K474" si="1054">J474*$B$3</f>
        <v>425.40750000000003</v>
      </c>
      <c r="L474" s="49">
        <f t="shared" ref="L474" si="1055">K474+K475+K476</f>
        <v>602382683609.40747</v>
      </c>
      <c r="M474" s="50">
        <f t="shared" ref="M474" si="1056">J477+1</f>
        <v>2</v>
      </c>
      <c r="N474" s="17"/>
      <c r="O474" s="17">
        <f t="shared" ref="O474" si="1057">IF(AND(K477=1,K481=0),L478-L474,0)</f>
        <v>18.636962890625</v>
      </c>
    </row>
    <row r="475" spans="9:15">
      <c r="I475" s="45" t="s">
        <v>954</v>
      </c>
      <c r="J475" s="17">
        <f t="shared" si="1053"/>
        <v>47835398</v>
      </c>
      <c r="K475" s="49">
        <f t="shared" ref="K475" si="1058">J475*$B$2</f>
        <v>382683184</v>
      </c>
      <c r="L475" s="49"/>
      <c r="N475" s="17"/>
      <c r="O475" s="17"/>
    </row>
    <row r="476" spans="9:15">
      <c r="I476" s="45" t="s">
        <v>955</v>
      </c>
      <c r="J476" s="17">
        <f t="shared" si="1053"/>
        <v>602</v>
      </c>
      <c r="K476" s="49">
        <f t="shared" ref="K476" si="1059">J476*1000000000</f>
        <v>602000000000</v>
      </c>
      <c r="L476" s="49"/>
      <c r="N476" s="17"/>
      <c r="O476" s="17"/>
    </row>
    <row r="477" spans="9:15">
      <c r="I477" s="45" t="s">
        <v>699</v>
      </c>
      <c r="J477" s="17">
        <f t="shared" ref="J477" si="1060">HEX2DEC(RIGHT(I477))</f>
        <v>1</v>
      </c>
      <c r="K477" s="49">
        <f t="shared" ref="K477" si="1061">HEX2DEC(LEFT(RIGHT(I477,2),1))</f>
        <v>1</v>
      </c>
      <c r="N477" s="17"/>
      <c r="O477" s="17"/>
    </row>
    <row r="478" spans="9:15">
      <c r="I478" s="45" t="s">
        <v>956</v>
      </c>
      <c r="J478" s="17">
        <f t="shared" ref="J478:J480" si="1062">HEX2DEC(I478)</f>
        <v>5480</v>
      </c>
      <c r="K478" s="49">
        <f t="shared" ref="K478" si="1063">J478*$B$3</f>
        <v>444.04440000000005</v>
      </c>
      <c r="L478" s="49">
        <f t="shared" ref="L478" si="1064">K478+K479+K480</f>
        <v>602382683628.04443</v>
      </c>
      <c r="M478" s="50">
        <f t="shared" ref="M478" si="1065">J481+1</f>
        <v>2</v>
      </c>
      <c r="N478" s="17"/>
      <c r="O478" s="17">
        <f t="shared" ref="O478" si="1066">IF(AND(K481=1,K485=0),L482-L478,0)</f>
        <v>0</v>
      </c>
    </row>
    <row r="479" spans="9:15">
      <c r="I479" s="45" t="s">
        <v>954</v>
      </c>
      <c r="J479" s="17">
        <f t="shared" si="1062"/>
        <v>47835398</v>
      </c>
      <c r="K479" s="49">
        <f t="shared" ref="K479" si="1067">J479*$B$2</f>
        <v>382683184</v>
      </c>
      <c r="L479" s="49"/>
      <c r="N479" s="17"/>
      <c r="O479" s="17"/>
    </row>
    <row r="480" spans="9:15">
      <c r="I480" s="45" t="s">
        <v>955</v>
      </c>
      <c r="J480" s="17">
        <f t="shared" si="1062"/>
        <v>602</v>
      </c>
      <c r="K480" s="49">
        <f t="shared" ref="K480" si="1068">J480*1000000000</f>
        <v>602000000000</v>
      </c>
      <c r="L480" s="49"/>
      <c r="N480" s="17"/>
      <c r="O480" s="17"/>
    </row>
    <row r="481" spans="9:15">
      <c r="I481" s="45" t="s">
        <v>484</v>
      </c>
      <c r="J481" s="17">
        <f t="shared" ref="J481" si="1069">HEX2DEC(RIGHT(I481))</f>
        <v>1</v>
      </c>
      <c r="K481" s="49">
        <f t="shared" ref="K481" si="1070">HEX2DEC(LEFT(RIGHT(I481,2),1))</f>
        <v>0</v>
      </c>
      <c r="N481" s="17"/>
      <c r="O481" s="17"/>
    </row>
    <row r="482" spans="9:15">
      <c r="I482" s="45" t="s">
        <v>957</v>
      </c>
      <c r="J482" s="17">
        <f t="shared" ref="J482:J484" si="1071">HEX2DEC(I482)</f>
        <v>5353</v>
      </c>
      <c r="K482" s="49">
        <f t="shared" ref="K482" si="1072">J482*$B$3</f>
        <v>433.75359000000003</v>
      </c>
      <c r="L482" s="49">
        <f t="shared" ref="L482" si="1073">K482+K483+K484</f>
        <v>604382750689.75354</v>
      </c>
      <c r="M482" s="50">
        <f t="shared" ref="M482" si="1074">J485+1</f>
        <v>2</v>
      </c>
      <c r="N482" s="17"/>
      <c r="O482" s="17">
        <f t="shared" ref="O482" si="1075">IF(AND(K485=1,K489=0),L486-L482,0)</f>
        <v>18.636962890625</v>
      </c>
    </row>
    <row r="483" spans="9:15">
      <c r="I483" s="45" t="s">
        <v>958</v>
      </c>
      <c r="J483" s="17">
        <f t="shared" si="1071"/>
        <v>47843782</v>
      </c>
      <c r="K483" s="49">
        <f t="shared" ref="K483" si="1076">J483*$B$2</f>
        <v>382750256</v>
      </c>
      <c r="L483" s="49"/>
      <c r="N483" s="17"/>
      <c r="O483" s="17"/>
    </row>
    <row r="484" spans="9:15">
      <c r="I484" s="45" t="s">
        <v>959</v>
      </c>
      <c r="J484" s="17">
        <f t="shared" si="1071"/>
        <v>604</v>
      </c>
      <c r="K484" s="49">
        <f t="shared" ref="K484" si="1077">J484*1000000000</f>
        <v>604000000000</v>
      </c>
      <c r="L484" s="49"/>
      <c r="N484" s="17"/>
      <c r="O484" s="17"/>
    </row>
    <row r="485" spans="9:15">
      <c r="I485" s="45" t="s">
        <v>699</v>
      </c>
      <c r="J485" s="17">
        <f t="shared" ref="J485" si="1078">HEX2DEC(RIGHT(I485))</f>
        <v>1</v>
      </c>
      <c r="K485" s="49">
        <f t="shared" ref="K485" si="1079">HEX2DEC(LEFT(RIGHT(I485,2),1))</f>
        <v>1</v>
      </c>
      <c r="N485" s="17"/>
      <c r="O485" s="17"/>
    </row>
    <row r="486" spans="9:15">
      <c r="I486" s="45" t="s">
        <v>960</v>
      </c>
      <c r="J486" s="17">
        <f t="shared" ref="J486:J488" si="1080">HEX2DEC(I486)</f>
        <v>5583</v>
      </c>
      <c r="K486" s="49">
        <f t="shared" ref="K486" si="1081">J486*$B$3</f>
        <v>452.39049</v>
      </c>
      <c r="L486" s="49">
        <f t="shared" ref="L486" si="1082">K486+K487+K488</f>
        <v>604382750708.3905</v>
      </c>
      <c r="M486" s="50">
        <f t="shared" ref="M486" si="1083">J489+1</f>
        <v>2</v>
      </c>
      <c r="N486" s="17"/>
      <c r="O486" s="17">
        <f t="shared" ref="O486" si="1084">IF(AND(K489=1,K493=0),L490-L486,0)</f>
        <v>0</v>
      </c>
    </row>
    <row r="487" spans="9:15">
      <c r="I487" s="45" t="s">
        <v>958</v>
      </c>
      <c r="J487" s="17">
        <f t="shared" si="1080"/>
        <v>47843782</v>
      </c>
      <c r="K487" s="49">
        <f t="shared" ref="K487" si="1085">J487*$B$2</f>
        <v>382750256</v>
      </c>
      <c r="L487" s="49"/>
      <c r="N487" s="17"/>
      <c r="O487" s="17"/>
    </row>
    <row r="488" spans="9:15">
      <c r="I488" s="45" t="s">
        <v>959</v>
      </c>
      <c r="J488" s="17">
        <f t="shared" si="1080"/>
        <v>604</v>
      </c>
      <c r="K488" s="49">
        <f t="shared" ref="K488" si="1086">J488*1000000000</f>
        <v>604000000000</v>
      </c>
      <c r="L488" s="49"/>
      <c r="N488" s="17"/>
      <c r="O488" s="17"/>
    </row>
    <row r="489" spans="9:15">
      <c r="I489" s="45" t="s">
        <v>484</v>
      </c>
      <c r="J489" s="17">
        <f t="shared" ref="J489" si="1087">HEX2DEC(RIGHT(I489))</f>
        <v>1</v>
      </c>
      <c r="K489" s="49">
        <f t="shared" ref="K489" si="1088">HEX2DEC(LEFT(RIGHT(I489,2),1))</f>
        <v>0</v>
      </c>
      <c r="N489" s="17"/>
      <c r="O489" s="17"/>
    </row>
    <row r="490" spans="9:15">
      <c r="I490" s="45" t="s">
        <v>961</v>
      </c>
      <c r="J490" s="17">
        <f t="shared" ref="J490:J492" si="1089">HEX2DEC(I490)</f>
        <v>7014</v>
      </c>
      <c r="K490" s="49">
        <f t="shared" ref="K490" si="1090">J490*$B$3</f>
        <v>568.34442000000001</v>
      </c>
      <c r="L490" s="49">
        <f t="shared" ref="L490" si="1091">K490+K491+K492</f>
        <v>606382765160.34436</v>
      </c>
      <c r="M490" s="50">
        <f t="shared" ref="M490" si="1092">J493+1</f>
        <v>2</v>
      </c>
      <c r="N490" s="17"/>
      <c r="O490" s="17">
        <f t="shared" ref="O490" si="1093">IF(AND(K493=1,K497=0),L494-L490,0)</f>
        <v>18.474853515625</v>
      </c>
    </row>
    <row r="491" spans="9:15">
      <c r="I491" s="45" t="s">
        <v>962</v>
      </c>
      <c r="J491" s="17">
        <f t="shared" si="1089"/>
        <v>47845574</v>
      </c>
      <c r="K491" s="49">
        <f t="shared" ref="K491" si="1094">J491*$B$2</f>
        <v>382764592</v>
      </c>
      <c r="L491" s="49"/>
      <c r="N491" s="17"/>
      <c r="O491" s="17"/>
    </row>
    <row r="492" spans="9:15">
      <c r="I492" s="45" t="s">
        <v>963</v>
      </c>
      <c r="J492" s="17">
        <f t="shared" si="1089"/>
        <v>606</v>
      </c>
      <c r="K492" s="49">
        <f t="shared" ref="K492" si="1095">J492*1000000000</f>
        <v>606000000000</v>
      </c>
      <c r="L492" s="49"/>
      <c r="N492" s="17"/>
      <c r="O492" s="17"/>
    </row>
    <row r="493" spans="9:15">
      <c r="I493" s="45" t="s">
        <v>437</v>
      </c>
      <c r="J493" s="17">
        <f t="shared" ref="J493" si="1096">HEX2DEC(RIGHT(I493))</f>
        <v>1</v>
      </c>
      <c r="K493" s="49">
        <f t="shared" ref="K493" si="1097">HEX2DEC(LEFT(RIGHT(I493,2),1))</f>
        <v>1</v>
      </c>
      <c r="N493" s="17"/>
      <c r="O493" s="17"/>
    </row>
    <row r="494" spans="9:15">
      <c r="I494" s="45" t="s">
        <v>964</v>
      </c>
      <c r="J494" s="17">
        <f t="shared" ref="J494:J496" si="1098">HEX2DEC(I494)</f>
        <v>7242</v>
      </c>
      <c r="K494" s="49">
        <f t="shared" ref="K494" si="1099">J494*$B$3</f>
        <v>586.81925999999999</v>
      </c>
      <c r="L494" s="49">
        <f t="shared" ref="L494" si="1100">K494+K495+K496</f>
        <v>606382765178.81921</v>
      </c>
      <c r="M494" s="50">
        <f t="shared" ref="M494" si="1101">J497+1</f>
        <v>2</v>
      </c>
      <c r="N494" s="17"/>
      <c r="O494" s="17">
        <f t="shared" ref="O494" si="1102">IF(AND(K497=1,K501=0),L498-L494,0)</f>
        <v>0</v>
      </c>
    </row>
    <row r="495" spans="9:15">
      <c r="I495" s="45" t="s">
        <v>962</v>
      </c>
      <c r="J495" s="17">
        <f t="shared" si="1098"/>
        <v>47845574</v>
      </c>
      <c r="K495" s="49">
        <f t="shared" ref="K495" si="1103">J495*$B$2</f>
        <v>382764592</v>
      </c>
      <c r="L495" s="49"/>
      <c r="N495" s="17"/>
      <c r="O495" s="17"/>
    </row>
    <row r="496" spans="9:15">
      <c r="I496" s="45" t="s">
        <v>963</v>
      </c>
      <c r="J496" s="17">
        <f t="shared" si="1098"/>
        <v>606</v>
      </c>
      <c r="K496" s="49">
        <f t="shared" ref="K496" si="1104">J496*1000000000</f>
        <v>606000000000</v>
      </c>
      <c r="L496" s="49"/>
      <c r="N496" s="17"/>
      <c r="O496" s="17"/>
    </row>
    <row r="497" spans="9:15">
      <c r="I497" s="45" t="s">
        <v>484</v>
      </c>
      <c r="J497" s="17">
        <f t="shared" ref="J497" si="1105">HEX2DEC(RIGHT(I497))</f>
        <v>1</v>
      </c>
      <c r="K497" s="49">
        <f t="shared" ref="K497" si="1106">HEX2DEC(LEFT(RIGHT(I497,2),1))</f>
        <v>0</v>
      </c>
      <c r="N497" s="17"/>
      <c r="O497" s="17"/>
    </row>
    <row r="498" spans="9:15">
      <c r="I498" s="45" t="s">
        <v>965</v>
      </c>
      <c r="J498" s="17">
        <f t="shared" ref="J498:J500" si="1107">HEX2DEC(I498)</f>
        <v>4264</v>
      </c>
      <c r="K498" s="49">
        <f t="shared" ref="K498" si="1108">J498*$B$3</f>
        <v>345.51192000000003</v>
      </c>
      <c r="L498" s="49">
        <f t="shared" ref="L498" si="1109">K498+K499+K500</f>
        <v>608382799241.51196</v>
      </c>
      <c r="M498" s="50">
        <f t="shared" ref="M498" si="1110">J501+1</f>
        <v>2</v>
      </c>
      <c r="N498" s="17"/>
      <c r="O498" s="17">
        <f t="shared" ref="O498" si="1111">IF(AND(K501=1,K505=0),L502-L498,0)</f>
        <v>18.6368408203125</v>
      </c>
    </row>
    <row r="499" spans="9:15">
      <c r="I499" s="45" t="s">
        <v>966</v>
      </c>
      <c r="J499" s="17">
        <f t="shared" si="1107"/>
        <v>47849862</v>
      </c>
      <c r="K499" s="49">
        <f t="shared" ref="K499" si="1112">J499*$B$2</f>
        <v>382798896</v>
      </c>
      <c r="L499" s="49"/>
      <c r="N499" s="17"/>
      <c r="O499" s="17"/>
    </row>
    <row r="500" spans="9:15">
      <c r="I500" s="45" t="s">
        <v>967</v>
      </c>
      <c r="J500" s="17">
        <f t="shared" si="1107"/>
        <v>608</v>
      </c>
      <c r="K500" s="49">
        <f t="shared" ref="K500" si="1113">J500*1000000000</f>
        <v>608000000000</v>
      </c>
      <c r="L500" s="49"/>
      <c r="N500" s="17"/>
      <c r="O500" s="17"/>
    </row>
    <row r="501" spans="9:15">
      <c r="I501" s="45" t="s">
        <v>699</v>
      </c>
      <c r="J501" s="17">
        <f t="shared" ref="J501" si="1114">HEX2DEC(RIGHT(I501))</f>
        <v>1</v>
      </c>
      <c r="K501" s="49">
        <f t="shared" ref="K501" si="1115">HEX2DEC(LEFT(RIGHT(I501,2),1))</f>
        <v>1</v>
      </c>
      <c r="N501" s="17"/>
      <c r="O501" s="17"/>
    </row>
    <row r="502" spans="9:15">
      <c r="I502" s="45" t="s">
        <v>968</v>
      </c>
      <c r="J502" s="17">
        <f t="shared" ref="J502:J504" si="1116">HEX2DEC(I502)</f>
        <v>4494</v>
      </c>
      <c r="K502" s="49">
        <f t="shared" ref="K502" si="1117">J502*$B$3</f>
        <v>364.14882</v>
      </c>
      <c r="L502" s="49">
        <f t="shared" ref="L502" si="1118">K502+K503+K504</f>
        <v>608382799260.1488</v>
      </c>
      <c r="M502" s="50">
        <f t="shared" ref="M502" si="1119">J505+1</f>
        <v>2</v>
      </c>
      <c r="N502" s="17"/>
      <c r="O502" s="17">
        <f t="shared" ref="O502" si="1120">IF(AND(K505=1,K509=0),L506-L502,0)</f>
        <v>0</v>
      </c>
    </row>
    <row r="503" spans="9:15">
      <c r="I503" s="45" t="s">
        <v>966</v>
      </c>
      <c r="J503" s="17">
        <f t="shared" si="1116"/>
        <v>47849862</v>
      </c>
      <c r="K503" s="49">
        <f t="shared" ref="K503" si="1121">J503*$B$2</f>
        <v>382798896</v>
      </c>
      <c r="L503" s="49"/>
      <c r="N503" s="17"/>
      <c r="O503" s="17"/>
    </row>
    <row r="504" spans="9:15">
      <c r="I504" s="45" t="s">
        <v>967</v>
      </c>
      <c r="J504" s="17">
        <f t="shared" si="1116"/>
        <v>608</v>
      </c>
      <c r="K504" s="49">
        <f t="shared" ref="K504" si="1122">J504*1000000000</f>
        <v>608000000000</v>
      </c>
      <c r="L504" s="49"/>
      <c r="N504" s="17"/>
      <c r="O504" s="17"/>
    </row>
    <row r="505" spans="9:15">
      <c r="I505" s="45" t="s">
        <v>484</v>
      </c>
      <c r="J505" s="17">
        <f t="shared" ref="J505" si="1123">HEX2DEC(RIGHT(I505))</f>
        <v>1</v>
      </c>
      <c r="K505" s="49">
        <f t="shared" ref="K505" si="1124">HEX2DEC(LEFT(RIGHT(I505,2),1))</f>
        <v>0</v>
      </c>
      <c r="N505" s="17"/>
      <c r="O505" s="17"/>
    </row>
    <row r="506" spans="9:15">
      <c r="I506" s="45" t="s">
        <v>969</v>
      </c>
      <c r="J506" s="17">
        <f t="shared" ref="J506:J508" si="1125">HEX2DEC(I506)</f>
        <v>5628</v>
      </c>
      <c r="K506" s="49">
        <f t="shared" ref="K506" si="1126">J506*$B$3</f>
        <v>456.03684000000004</v>
      </c>
      <c r="L506" s="49">
        <f t="shared" ref="L506" si="1127">K506+K507+K508</f>
        <v>610382844920.03687</v>
      </c>
      <c r="M506" s="50">
        <f t="shared" ref="M506" si="1128">J509+1</f>
        <v>2</v>
      </c>
      <c r="N506" s="17"/>
      <c r="O506" s="17">
        <f t="shared" ref="O506" si="1129">IF(AND(K509=1,K513=0),L510-L506,0)</f>
        <v>18.6368408203125</v>
      </c>
    </row>
    <row r="507" spans="9:15">
      <c r="I507" s="45" t="s">
        <v>970</v>
      </c>
      <c r="J507" s="17">
        <f t="shared" si="1125"/>
        <v>47855558</v>
      </c>
      <c r="K507" s="49">
        <f t="shared" ref="K507" si="1130">J507*$B$2</f>
        <v>382844464</v>
      </c>
      <c r="L507" s="49"/>
      <c r="N507" s="17"/>
      <c r="O507" s="17"/>
    </row>
    <row r="508" spans="9:15">
      <c r="I508" s="45" t="s">
        <v>971</v>
      </c>
      <c r="J508" s="17">
        <f t="shared" si="1125"/>
        <v>610</v>
      </c>
      <c r="K508" s="49">
        <f t="shared" ref="K508" si="1131">J508*1000000000</f>
        <v>610000000000</v>
      </c>
      <c r="L508" s="49"/>
      <c r="N508" s="17"/>
      <c r="O508" s="17"/>
    </row>
    <row r="509" spans="9:15">
      <c r="I509" s="45" t="s">
        <v>699</v>
      </c>
      <c r="J509" s="17">
        <f t="shared" ref="J509" si="1132">HEX2DEC(RIGHT(I509))</f>
        <v>1</v>
      </c>
      <c r="K509" s="49">
        <f t="shared" ref="K509" si="1133">HEX2DEC(LEFT(RIGHT(I509,2),1))</f>
        <v>1</v>
      </c>
      <c r="N509" s="17"/>
      <c r="O509" s="17"/>
    </row>
    <row r="510" spans="9:15">
      <c r="I510" s="45" t="s">
        <v>972</v>
      </c>
      <c r="J510" s="17">
        <f t="shared" ref="J510:J512" si="1134">HEX2DEC(I510)</f>
        <v>5858</v>
      </c>
      <c r="K510" s="49">
        <f t="shared" ref="K510" si="1135">J510*$B$3</f>
        <v>474.67374000000001</v>
      </c>
      <c r="L510" s="49">
        <f t="shared" ref="L510" si="1136">K510+K511+K512</f>
        <v>610382844938.67371</v>
      </c>
      <c r="M510" s="50">
        <f t="shared" ref="M510" si="1137">J513+1</f>
        <v>2</v>
      </c>
      <c r="N510" s="17"/>
      <c r="O510" s="17">
        <f t="shared" ref="O510" si="1138">IF(AND(K513=1,K517=0),L514-L510,0)</f>
        <v>0</v>
      </c>
    </row>
    <row r="511" spans="9:15">
      <c r="I511" s="45" t="s">
        <v>970</v>
      </c>
      <c r="J511" s="17">
        <f t="shared" si="1134"/>
        <v>47855558</v>
      </c>
      <c r="K511" s="49">
        <f t="shared" ref="K511" si="1139">J511*$B$2</f>
        <v>382844464</v>
      </c>
      <c r="L511" s="49"/>
      <c r="N511" s="17"/>
      <c r="O511" s="17"/>
    </row>
    <row r="512" spans="9:15">
      <c r="I512" s="45" t="s">
        <v>971</v>
      </c>
      <c r="J512" s="17">
        <f t="shared" si="1134"/>
        <v>610</v>
      </c>
      <c r="K512" s="49">
        <f t="shared" ref="K512" si="1140">J512*1000000000</f>
        <v>610000000000</v>
      </c>
      <c r="L512" s="49"/>
      <c r="N512" s="17"/>
      <c r="O512" s="17"/>
    </row>
    <row r="513" spans="9:15">
      <c r="I513" s="45" t="s">
        <v>484</v>
      </c>
      <c r="J513" s="17">
        <f t="shared" ref="J513" si="1141">HEX2DEC(RIGHT(I513))</f>
        <v>1</v>
      </c>
      <c r="K513" s="49">
        <f t="shared" ref="K513" si="1142">HEX2DEC(LEFT(RIGHT(I513,2),1))</f>
        <v>0</v>
      </c>
      <c r="N513" s="17"/>
      <c r="O513" s="17"/>
    </row>
    <row r="514" spans="9:15">
      <c r="I514" s="45" t="s">
        <v>973</v>
      </c>
      <c r="J514" s="17">
        <f t="shared" ref="J514:J516" si="1143">HEX2DEC(I514)</f>
        <v>2959</v>
      </c>
      <c r="K514" s="49">
        <f t="shared" ref="K514" si="1144">J514*$B$3</f>
        <v>239.76777000000001</v>
      </c>
      <c r="L514" s="49">
        <f t="shared" ref="L514" si="1145">K514+K515+K516</f>
        <v>612382933791.76782</v>
      </c>
      <c r="M514" s="50">
        <f t="shared" ref="M514" si="1146">J517+1</f>
        <v>2</v>
      </c>
      <c r="N514" s="17"/>
      <c r="O514" s="17">
        <f t="shared" ref="O514" si="1147">IF(AND(K517=1,K521=0),L518-L514,0)</f>
        <v>18.5557861328125</v>
      </c>
    </row>
    <row r="515" spans="9:15">
      <c r="I515" s="45" t="s">
        <v>974</v>
      </c>
      <c r="J515" s="17">
        <f t="shared" si="1143"/>
        <v>47866694</v>
      </c>
      <c r="K515" s="49">
        <f t="shared" ref="K515" si="1148">J515*$B$2</f>
        <v>382933552</v>
      </c>
      <c r="L515" s="49"/>
      <c r="N515" s="17"/>
      <c r="O515" s="17"/>
    </row>
    <row r="516" spans="9:15">
      <c r="I516" s="45" t="s">
        <v>975</v>
      </c>
      <c r="J516" s="17">
        <f t="shared" si="1143"/>
        <v>612</v>
      </c>
      <c r="K516" s="49">
        <f t="shared" ref="K516" si="1149">J516*1000000000</f>
        <v>612000000000</v>
      </c>
      <c r="L516" s="49"/>
      <c r="N516" s="17"/>
      <c r="O516" s="17"/>
    </row>
    <row r="517" spans="9:15">
      <c r="I517" s="45" t="s">
        <v>699</v>
      </c>
      <c r="J517" s="17">
        <f t="shared" ref="J517" si="1150">HEX2DEC(RIGHT(I517))</f>
        <v>1</v>
      </c>
      <c r="K517" s="49">
        <f t="shared" ref="K517" si="1151">HEX2DEC(LEFT(RIGHT(I517,2),1))</f>
        <v>1</v>
      </c>
      <c r="N517" s="17"/>
      <c r="O517" s="17"/>
    </row>
    <row r="518" spans="9:15">
      <c r="I518" s="45" t="s">
        <v>976</v>
      </c>
      <c r="J518" s="17">
        <f t="shared" ref="J518:J520" si="1152">HEX2DEC(I518)</f>
        <v>3188</v>
      </c>
      <c r="K518" s="49">
        <f t="shared" ref="K518" si="1153">J518*$B$3</f>
        <v>258.32364000000001</v>
      </c>
      <c r="L518" s="49">
        <f t="shared" ref="L518" si="1154">K518+K519+K520</f>
        <v>612382933810.32361</v>
      </c>
      <c r="M518" s="50">
        <f t="shared" ref="M518" si="1155">J521+1</f>
        <v>2</v>
      </c>
      <c r="N518" s="17"/>
      <c r="O518" s="17">
        <f t="shared" ref="O518" si="1156">IF(AND(K521=1,K525=0),L522-L518,0)</f>
        <v>0</v>
      </c>
    </row>
    <row r="519" spans="9:15">
      <c r="I519" s="45" t="s">
        <v>974</v>
      </c>
      <c r="J519" s="17">
        <f t="shared" si="1152"/>
        <v>47866694</v>
      </c>
      <c r="K519" s="49">
        <f t="shared" ref="K519" si="1157">J519*$B$2</f>
        <v>382933552</v>
      </c>
      <c r="L519" s="49"/>
      <c r="N519" s="17"/>
      <c r="O519" s="17"/>
    </row>
    <row r="520" spans="9:15">
      <c r="I520" s="45" t="s">
        <v>975</v>
      </c>
      <c r="J520" s="17">
        <f t="shared" si="1152"/>
        <v>612</v>
      </c>
      <c r="K520" s="49">
        <f t="shared" ref="K520" si="1158">J520*1000000000</f>
        <v>612000000000</v>
      </c>
      <c r="L520" s="49"/>
      <c r="N520" s="17"/>
      <c r="O520" s="17"/>
    </row>
    <row r="521" spans="9:15">
      <c r="I521" s="45" t="s">
        <v>484</v>
      </c>
      <c r="J521" s="17">
        <f t="shared" ref="J521" si="1159">HEX2DEC(RIGHT(I521))</f>
        <v>1</v>
      </c>
      <c r="K521" s="49">
        <f t="shared" ref="K521" si="1160">HEX2DEC(LEFT(RIGHT(I521,2),1))</f>
        <v>0</v>
      </c>
      <c r="N521" s="17"/>
      <c r="O521" s="17"/>
    </row>
    <row r="522" spans="9:15">
      <c r="I522" s="45" t="s">
        <v>977</v>
      </c>
      <c r="J522" s="17">
        <f t="shared" ref="J522:J524" si="1161">HEX2DEC(I522)</f>
        <v>1469</v>
      </c>
      <c r="K522" s="49">
        <f t="shared" ref="K522" si="1162">J522*$B$3</f>
        <v>119.03307000000001</v>
      </c>
      <c r="L522" s="49">
        <f t="shared" ref="L522" si="1163">K522+K523+K524</f>
        <v>614382950567.03308</v>
      </c>
      <c r="M522" s="50">
        <f t="shared" ref="M522" si="1164">J525+1</f>
        <v>2</v>
      </c>
      <c r="N522" s="17"/>
      <c r="O522" s="17">
        <f t="shared" ref="O522" si="1165">IF(AND(K525=1,K529=0),L526-L522,0)</f>
        <v>18.6368408203125</v>
      </c>
    </row>
    <row r="523" spans="9:15">
      <c r="I523" s="45" t="s">
        <v>978</v>
      </c>
      <c r="J523" s="17">
        <f t="shared" si="1161"/>
        <v>47868806</v>
      </c>
      <c r="K523" s="49">
        <f t="shared" ref="K523" si="1166">J523*$B$2</f>
        <v>382950448</v>
      </c>
      <c r="L523" s="49"/>
      <c r="N523" s="17"/>
      <c r="O523" s="17"/>
    </row>
    <row r="524" spans="9:15">
      <c r="I524" s="45" t="s">
        <v>979</v>
      </c>
      <c r="J524" s="17">
        <f t="shared" si="1161"/>
        <v>614</v>
      </c>
      <c r="K524" s="49">
        <f t="shared" ref="K524" si="1167">J524*1000000000</f>
        <v>614000000000</v>
      </c>
      <c r="L524" s="49"/>
      <c r="N524" s="17"/>
      <c r="O524" s="17"/>
    </row>
    <row r="525" spans="9:15">
      <c r="I525" s="45" t="s">
        <v>699</v>
      </c>
      <c r="J525" s="17">
        <f t="shared" ref="J525" si="1168">HEX2DEC(RIGHT(I525))</f>
        <v>1</v>
      </c>
      <c r="K525" s="49">
        <f t="shared" ref="K525" si="1169">HEX2DEC(LEFT(RIGHT(I525,2),1))</f>
        <v>1</v>
      </c>
      <c r="N525" s="17"/>
      <c r="O525" s="17"/>
    </row>
    <row r="526" spans="9:15">
      <c r="I526" s="45" t="s">
        <v>980</v>
      </c>
      <c r="J526" s="17">
        <f t="shared" ref="J526:J528" si="1170">HEX2DEC(I526)</f>
        <v>1699</v>
      </c>
      <c r="K526" s="49">
        <f t="shared" ref="K526" si="1171">J526*$B$3</f>
        <v>137.66997000000001</v>
      </c>
      <c r="L526" s="49">
        <f t="shared" ref="L526" si="1172">K526+K527+K528</f>
        <v>614382950585.66992</v>
      </c>
      <c r="M526" s="50">
        <f t="shared" ref="M526" si="1173">J529+1</f>
        <v>2</v>
      </c>
      <c r="N526" s="17"/>
      <c r="O526" s="17">
        <f t="shared" ref="O526" si="1174">IF(AND(K529=1,K533=0),L530-L526,0)</f>
        <v>0</v>
      </c>
    </row>
    <row r="527" spans="9:15">
      <c r="I527" s="45" t="s">
        <v>978</v>
      </c>
      <c r="J527" s="17">
        <f t="shared" si="1170"/>
        <v>47868806</v>
      </c>
      <c r="K527" s="49">
        <f t="shared" ref="K527" si="1175">J527*$B$2</f>
        <v>382950448</v>
      </c>
      <c r="L527" s="49"/>
      <c r="N527" s="17"/>
      <c r="O527" s="17"/>
    </row>
    <row r="528" spans="9:15">
      <c r="I528" s="45" t="s">
        <v>979</v>
      </c>
      <c r="J528" s="17">
        <f t="shared" si="1170"/>
        <v>614</v>
      </c>
      <c r="K528" s="49">
        <f t="shared" ref="K528" si="1176">J528*1000000000</f>
        <v>614000000000</v>
      </c>
      <c r="L528" s="49"/>
      <c r="N528" s="17"/>
      <c r="O528" s="17"/>
    </row>
    <row r="529" spans="9:15">
      <c r="I529" s="45" t="s">
        <v>484</v>
      </c>
      <c r="J529" s="17">
        <f t="shared" ref="J529" si="1177">HEX2DEC(RIGHT(I529))</f>
        <v>1</v>
      </c>
      <c r="K529" s="49">
        <f t="shared" ref="K529" si="1178">HEX2DEC(LEFT(RIGHT(I529,2),1))</f>
        <v>0</v>
      </c>
      <c r="N529" s="17"/>
      <c r="O529" s="17"/>
    </row>
    <row r="530" spans="9:15">
      <c r="I530" s="45" t="s">
        <v>705</v>
      </c>
      <c r="J530" s="17">
        <f t="shared" ref="J530:J532" si="1179">HEX2DEC(I530)</f>
        <v>7590</v>
      </c>
      <c r="K530" s="49">
        <f t="shared" ref="K530" si="1180">J530*$B$3</f>
        <v>615.01769999999999</v>
      </c>
      <c r="L530" s="49">
        <f t="shared" ref="L530" si="1181">K530+K531+K532</f>
        <v>616383044247.0177</v>
      </c>
      <c r="M530" s="50">
        <f t="shared" ref="M530" si="1182">J533+1</f>
        <v>2</v>
      </c>
      <c r="N530" s="17"/>
      <c r="O530" s="17">
        <f t="shared" ref="O530" si="1183">IF(AND(K533=1,K537=0),L534-L530,0)</f>
        <v>18.7703857421875</v>
      </c>
    </row>
    <row r="531" spans="9:15">
      <c r="I531" s="45" t="s">
        <v>981</v>
      </c>
      <c r="J531" s="17">
        <f t="shared" si="1179"/>
        <v>47880454</v>
      </c>
      <c r="K531" s="49">
        <f t="shared" ref="K531" si="1184">J531*$B$2</f>
        <v>383043632</v>
      </c>
      <c r="L531" s="49"/>
      <c r="N531" s="17"/>
      <c r="O531" s="17"/>
    </row>
    <row r="532" spans="9:15">
      <c r="I532" s="45" t="s">
        <v>982</v>
      </c>
      <c r="J532" s="17">
        <f t="shared" si="1179"/>
        <v>616</v>
      </c>
      <c r="K532" s="49">
        <f t="shared" ref="K532" si="1185">J532*1000000000</f>
        <v>616000000000</v>
      </c>
      <c r="L532" s="49"/>
      <c r="N532" s="17"/>
      <c r="O532" s="17"/>
    </row>
    <row r="533" spans="9:15">
      <c r="I533" s="45" t="s">
        <v>699</v>
      </c>
      <c r="J533" s="17">
        <f t="shared" ref="J533" si="1186">HEX2DEC(RIGHT(I533))</f>
        <v>1</v>
      </c>
      <c r="K533" s="49">
        <f t="shared" ref="K533" si="1187">HEX2DEC(LEFT(RIGHT(I533,2),1))</f>
        <v>1</v>
      </c>
      <c r="N533" s="17"/>
      <c r="O533" s="17"/>
    </row>
    <row r="534" spans="9:15">
      <c r="I534" s="45" t="s">
        <v>983</v>
      </c>
      <c r="J534" s="17">
        <f t="shared" ref="J534:J536" si="1188">HEX2DEC(I534)</f>
        <v>1503</v>
      </c>
      <c r="K534" s="49">
        <f t="shared" ref="K534" si="1189">J534*$B$3</f>
        <v>121.78809000000001</v>
      </c>
      <c r="L534" s="49">
        <f t="shared" ref="L534" si="1190">K534+K535+K536</f>
        <v>616383044265.78809</v>
      </c>
      <c r="M534" s="50">
        <f t="shared" ref="M534" si="1191">J537+1</f>
        <v>2</v>
      </c>
      <c r="N534" s="17"/>
      <c r="O534" s="17">
        <f t="shared" ref="O534" si="1192">IF(AND(K537=1,K541=0),L538-L534,0)</f>
        <v>0</v>
      </c>
    </row>
    <row r="535" spans="9:15">
      <c r="I535" s="45" t="s">
        <v>984</v>
      </c>
      <c r="J535" s="17">
        <f t="shared" si="1188"/>
        <v>47880518</v>
      </c>
      <c r="K535" s="49">
        <f t="shared" ref="K535" si="1193">J535*$B$2</f>
        <v>383044144</v>
      </c>
      <c r="L535" s="49"/>
      <c r="N535" s="17"/>
      <c r="O535" s="17"/>
    </row>
    <row r="536" spans="9:15">
      <c r="I536" s="45" t="s">
        <v>982</v>
      </c>
      <c r="J536" s="17">
        <f t="shared" si="1188"/>
        <v>616</v>
      </c>
      <c r="K536" s="49">
        <f t="shared" ref="K536" si="1194">J536*1000000000</f>
        <v>616000000000</v>
      </c>
      <c r="L536" s="49"/>
      <c r="N536" s="17"/>
      <c r="O536" s="17"/>
    </row>
    <row r="537" spans="9:15">
      <c r="I537" s="45" t="s">
        <v>484</v>
      </c>
      <c r="J537" s="17">
        <f t="shared" ref="J537" si="1195">HEX2DEC(RIGHT(I537))</f>
        <v>1</v>
      </c>
      <c r="K537" s="49">
        <f t="shared" ref="K537" si="1196">HEX2DEC(LEFT(RIGHT(I537,2),1))</f>
        <v>0</v>
      </c>
      <c r="N537" s="17"/>
      <c r="O537" s="17"/>
    </row>
    <row r="538" spans="9:15">
      <c r="I538" s="45" t="s">
        <v>985</v>
      </c>
      <c r="J538" s="17">
        <f t="shared" ref="J538:J540" si="1197">HEX2DEC(I538)</f>
        <v>5529</v>
      </c>
      <c r="K538" s="49">
        <f t="shared" ref="K538" si="1198">J538*$B$3</f>
        <v>448.01487000000003</v>
      </c>
      <c r="L538" s="49">
        <f t="shared" ref="L538" si="1199">K538+K539+K540</f>
        <v>618383195632.01489</v>
      </c>
      <c r="M538" s="50">
        <f t="shared" ref="M538" si="1200">J541+1</f>
        <v>2</v>
      </c>
      <c r="N538" s="17"/>
      <c r="O538" s="17">
        <f t="shared" ref="O538" si="1201">IF(AND(K541=1,K545=0),L542-L538,0)</f>
        <v>18.7178955078125</v>
      </c>
    </row>
    <row r="539" spans="9:15">
      <c r="I539" s="45" t="s">
        <v>986</v>
      </c>
      <c r="J539" s="17">
        <f t="shared" si="1197"/>
        <v>47899398</v>
      </c>
      <c r="K539" s="49">
        <f t="shared" ref="K539" si="1202">J539*$B$2</f>
        <v>383195184</v>
      </c>
      <c r="L539" s="49"/>
      <c r="N539" s="17"/>
      <c r="O539" s="17"/>
    </row>
    <row r="540" spans="9:15">
      <c r="I540" s="45" t="s">
        <v>987</v>
      </c>
      <c r="J540" s="17">
        <f t="shared" si="1197"/>
        <v>618</v>
      </c>
      <c r="K540" s="49">
        <f t="shared" ref="K540" si="1203">J540*1000000000</f>
        <v>618000000000</v>
      </c>
      <c r="L540" s="49"/>
      <c r="N540" s="17"/>
      <c r="O540" s="17"/>
    </row>
    <row r="541" spans="9:15">
      <c r="I541" s="45" t="s">
        <v>699</v>
      </c>
      <c r="J541" s="17">
        <f t="shared" ref="J541" si="1204">HEX2DEC(RIGHT(I541))</f>
        <v>1</v>
      </c>
      <c r="K541" s="49">
        <f t="shared" ref="K541" si="1205">HEX2DEC(LEFT(RIGHT(I541,2),1))</f>
        <v>1</v>
      </c>
      <c r="N541" s="17"/>
      <c r="O541" s="17"/>
    </row>
    <row r="542" spans="9:15">
      <c r="I542" s="45" t="s">
        <v>944</v>
      </c>
      <c r="J542" s="17">
        <f t="shared" ref="J542:J544" si="1206">HEX2DEC(I542)</f>
        <v>5760</v>
      </c>
      <c r="K542" s="49">
        <f t="shared" ref="K542" si="1207">J542*$B$3</f>
        <v>466.73280000000005</v>
      </c>
      <c r="L542" s="49">
        <f t="shared" ref="L542" si="1208">K542+K543+K544</f>
        <v>618383195650.73279</v>
      </c>
      <c r="M542" s="50">
        <f t="shared" ref="M542" si="1209">J545+1</f>
        <v>2</v>
      </c>
      <c r="N542" s="17"/>
      <c r="O542" s="17">
        <f t="shared" ref="O542" si="1210">IF(AND(K545=1,K549=0),L546-L542,0)</f>
        <v>0</v>
      </c>
    </row>
    <row r="543" spans="9:15">
      <c r="I543" s="45" t="s">
        <v>986</v>
      </c>
      <c r="J543" s="17">
        <f t="shared" si="1206"/>
        <v>47899398</v>
      </c>
      <c r="K543" s="49">
        <f t="shared" ref="K543" si="1211">J543*$B$2</f>
        <v>383195184</v>
      </c>
      <c r="L543" s="49"/>
      <c r="N543" s="17"/>
      <c r="O543" s="17"/>
    </row>
    <row r="544" spans="9:15">
      <c r="I544" s="45" t="s">
        <v>987</v>
      </c>
      <c r="J544" s="17">
        <f t="shared" si="1206"/>
        <v>618</v>
      </c>
      <c r="K544" s="49">
        <f t="shared" ref="K544" si="1212">J544*1000000000</f>
        <v>618000000000</v>
      </c>
      <c r="L544" s="49"/>
      <c r="N544" s="17"/>
      <c r="O544" s="17"/>
    </row>
    <row r="545" spans="9:15">
      <c r="I545" s="45" t="s">
        <v>484</v>
      </c>
      <c r="J545" s="17">
        <f t="shared" ref="J545" si="1213">HEX2DEC(RIGHT(I545))</f>
        <v>1</v>
      </c>
      <c r="K545" s="49">
        <f t="shared" ref="K545" si="1214">HEX2DEC(LEFT(RIGHT(I545,2),1))</f>
        <v>0</v>
      </c>
      <c r="N545" s="17"/>
      <c r="O545" s="17"/>
    </row>
    <row r="546" spans="9:15">
      <c r="I546" s="45" t="s">
        <v>988</v>
      </c>
      <c r="J546" s="17">
        <f t="shared" ref="J546:J548" si="1215">HEX2DEC(I546)</f>
        <v>4776</v>
      </c>
      <c r="K546" s="49">
        <f t="shared" ref="K546" si="1216">J546*$B$3</f>
        <v>386.99928</v>
      </c>
      <c r="L546" s="49">
        <f t="shared" ref="L546" si="1217">K546+K547+K548</f>
        <v>620383248306.99927</v>
      </c>
      <c r="M546" s="50">
        <f t="shared" ref="M546" si="1218">J549+1</f>
        <v>2</v>
      </c>
      <c r="N546" s="17"/>
      <c r="O546" s="17">
        <f t="shared" ref="O546" si="1219">IF(AND(K549=1,K553=0),L550-L546,0)</f>
        <v>18.7178955078125</v>
      </c>
    </row>
    <row r="547" spans="9:15">
      <c r="I547" s="45" t="s">
        <v>989</v>
      </c>
      <c r="J547" s="17">
        <f t="shared" si="1215"/>
        <v>47905990</v>
      </c>
      <c r="K547" s="49">
        <f t="shared" ref="K547" si="1220">J547*$B$2</f>
        <v>383247920</v>
      </c>
      <c r="L547" s="49"/>
      <c r="N547" s="17"/>
      <c r="O547" s="17"/>
    </row>
    <row r="548" spans="9:15">
      <c r="I548" s="45" t="s">
        <v>990</v>
      </c>
      <c r="J548" s="17">
        <f t="shared" si="1215"/>
        <v>620</v>
      </c>
      <c r="K548" s="49">
        <f t="shared" ref="K548" si="1221">J548*1000000000</f>
        <v>620000000000</v>
      </c>
      <c r="L548" s="49"/>
      <c r="N548" s="17"/>
      <c r="O548" s="17"/>
    </row>
    <row r="549" spans="9:15">
      <c r="I549" s="45" t="s">
        <v>699</v>
      </c>
      <c r="J549" s="17">
        <f t="shared" ref="J549" si="1222">HEX2DEC(RIGHT(I549))</f>
        <v>1</v>
      </c>
      <c r="K549" s="49">
        <f t="shared" ref="K549" si="1223">HEX2DEC(LEFT(RIGHT(I549,2),1))</f>
        <v>1</v>
      </c>
      <c r="N549" s="17"/>
      <c r="O549" s="17"/>
    </row>
    <row r="550" spans="9:15">
      <c r="I550" s="45" t="s">
        <v>991</v>
      </c>
      <c r="J550" s="17">
        <f t="shared" ref="J550:J552" si="1224">HEX2DEC(I550)</f>
        <v>5007</v>
      </c>
      <c r="K550" s="49">
        <f t="shared" ref="K550" si="1225">J550*$B$3</f>
        <v>405.71721000000002</v>
      </c>
      <c r="L550" s="49">
        <f t="shared" ref="L550" si="1226">K550+K551+K552</f>
        <v>620383248325.71716</v>
      </c>
      <c r="M550" s="50">
        <f t="shared" ref="M550" si="1227">J553+1</f>
        <v>2</v>
      </c>
      <c r="N550" s="17"/>
      <c r="O550" s="17">
        <f t="shared" ref="O550" si="1228">IF(AND(K553=1,K557=0),L554-L550,0)</f>
        <v>0</v>
      </c>
    </row>
    <row r="551" spans="9:15">
      <c r="I551" s="45" t="s">
        <v>989</v>
      </c>
      <c r="J551" s="17">
        <f t="shared" si="1224"/>
        <v>47905990</v>
      </c>
      <c r="K551" s="49">
        <f t="shared" ref="K551" si="1229">J551*$B$2</f>
        <v>383247920</v>
      </c>
      <c r="L551" s="49"/>
      <c r="N551" s="17"/>
      <c r="O551" s="17"/>
    </row>
    <row r="552" spans="9:15">
      <c r="I552" s="45" t="s">
        <v>990</v>
      </c>
      <c r="J552" s="17">
        <f t="shared" si="1224"/>
        <v>620</v>
      </c>
      <c r="K552" s="49">
        <f t="shared" ref="K552" si="1230">J552*1000000000</f>
        <v>620000000000</v>
      </c>
      <c r="L552" s="49"/>
      <c r="N552" s="17"/>
      <c r="O552" s="17"/>
    </row>
    <row r="553" spans="9:15">
      <c r="I553" s="45" t="s">
        <v>484</v>
      </c>
      <c r="J553" s="17">
        <f t="shared" ref="J553" si="1231">HEX2DEC(RIGHT(I553))</f>
        <v>1</v>
      </c>
      <c r="K553" s="49">
        <f t="shared" ref="K553" si="1232">HEX2DEC(LEFT(RIGHT(I553,2),1))</f>
        <v>0</v>
      </c>
      <c r="N553" s="17"/>
      <c r="O553" s="17"/>
    </row>
    <row r="554" spans="9:15">
      <c r="I554" s="45" t="s">
        <v>992</v>
      </c>
      <c r="J554" s="17">
        <f t="shared" ref="J554:J556" si="1233">HEX2DEC(I554)</f>
        <v>4130</v>
      </c>
      <c r="K554" s="49">
        <f t="shared" ref="K554" si="1234">J554*$B$3</f>
        <v>334.65390000000002</v>
      </c>
      <c r="L554" s="49">
        <f t="shared" ref="L554" si="1235">K554+K555+K556</f>
        <v>622383330686.65393</v>
      </c>
      <c r="M554" s="50">
        <f t="shared" ref="M554" si="1236">J557+1</f>
        <v>2</v>
      </c>
      <c r="N554" s="17"/>
      <c r="O554" s="17">
        <f t="shared" ref="O554" si="1237">IF(AND(K557=1,K561=0),L558-L554,0)</f>
        <v>18.474853515625</v>
      </c>
    </row>
    <row r="555" spans="9:15">
      <c r="I555" s="45" t="s">
        <v>993</v>
      </c>
      <c r="J555" s="17">
        <f t="shared" si="1233"/>
        <v>47916294</v>
      </c>
      <c r="K555" s="49">
        <f t="shared" ref="K555" si="1238">J555*$B$2</f>
        <v>383330352</v>
      </c>
      <c r="L555" s="49"/>
      <c r="N555" s="17"/>
      <c r="O555" s="17"/>
    </row>
    <row r="556" spans="9:15">
      <c r="I556" s="45" t="s">
        <v>994</v>
      </c>
      <c r="J556" s="17">
        <f t="shared" si="1233"/>
        <v>622</v>
      </c>
      <c r="K556" s="49">
        <f t="shared" ref="K556" si="1239">J556*1000000000</f>
        <v>622000000000</v>
      </c>
      <c r="L556" s="49"/>
      <c r="N556" s="17"/>
      <c r="O556" s="17"/>
    </row>
    <row r="557" spans="9:15">
      <c r="I557" s="45" t="s">
        <v>699</v>
      </c>
      <c r="J557" s="17">
        <f t="shared" ref="J557" si="1240">HEX2DEC(RIGHT(I557))</f>
        <v>1</v>
      </c>
      <c r="K557" s="49">
        <f t="shared" ref="K557" si="1241">HEX2DEC(LEFT(RIGHT(I557,2),1))</f>
        <v>1</v>
      </c>
      <c r="N557" s="17"/>
      <c r="O557" s="17"/>
    </row>
    <row r="558" spans="9:15">
      <c r="I558" s="45" t="s">
        <v>995</v>
      </c>
      <c r="J558" s="17">
        <f t="shared" ref="J558:J560" si="1242">HEX2DEC(I558)</f>
        <v>4358</v>
      </c>
      <c r="K558" s="49">
        <f t="shared" ref="K558" si="1243">J558*$B$3</f>
        <v>353.12873999999999</v>
      </c>
      <c r="L558" s="49">
        <f t="shared" ref="L558" si="1244">K558+K559+K560</f>
        <v>622383330705.12878</v>
      </c>
      <c r="M558" s="50">
        <f t="shared" ref="M558" si="1245">J561+1</f>
        <v>2</v>
      </c>
      <c r="N558" s="17"/>
      <c r="O558" s="17">
        <f t="shared" ref="O558" si="1246">IF(AND(K561=1,K565=0),L562-L558,0)</f>
        <v>0</v>
      </c>
    </row>
    <row r="559" spans="9:15">
      <c r="I559" s="45" t="s">
        <v>993</v>
      </c>
      <c r="J559" s="17">
        <f t="shared" si="1242"/>
        <v>47916294</v>
      </c>
      <c r="K559" s="49">
        <f t="shared" ref="K559" si="1247">J559*$B$2</f>
        <v>383330352</v>
      </c>
      <c r="L559" s="49"/>
      <c r="N559" s="17"/>
      <c r="O559" s="17"/>
    </row>
    <row r="560" spans="9:15">
      <c r="I560" s="45" t="s">
        <v>994</v>
      </c>
      <c r="J560" s="17">
        <f t="shared" si="1242"/>
        <v>622</v>
      </c>
      <c r="K560" s="49">
        <f t="shared" ref="K560" si="1248">J560*1000000000</f>
        <v>622000000000</v>
      </c>
      <c r="L560" s="49"/>
      <c r="N560" s="17"/>
      <c r="O560" s="17"/>
    </row>
    <row r="561" spans="9:15">
      <c r="I561" s="45" t="s">
        <v>484</v>
      </c>
      <c r="J561" s="17">
        <f t="shared" ref="J561" si="1249">HEX2DEC(RIGHT(I561))</f>
        <v>1</v>
      </c>
      <c r="K561" s="49">
        <f t="shared" ref="K561" si="1250">HEX2DEC(LEFT(RIGHT(I561,2),1))</f>
        <v>0</v>
      </c>
      <c r="N561" s="17"/>
      <c r="O561" s="17"/>
    </row>
    <row r="562" spans="9:15">
      <c r="I562" s="45" t="s">
        <v>698</v>
      </c>
      <c r="J562" s="17">
        <f t="shared" ref="J562:J564" si="1251">HEX2DEC(I562)</f>
        <v>3997</v>
      </c>
      <c r="K562" s="49">
        <f t="shared" ref="K562" si="1252">J562*$B$3</f>
        <v>323.87691000000001</v>
      </c>
      <c r="L562" s="49">
        <f t="shared" ref="L562" si="1253">K562+K563+K564</f>
        <v>624383423859.87695</v>
      </c>
      <c r="M562" s="50">
        <f t="shared" ref="M562" si="1254">J565+1</f>
        <v>2</v>
      </c>
      <c r="N562" s="17"/>
      <c r="O562" s="17">
        <f t="shared" ref="O562" si="1255">IF(AND(K565=1,K569=0),L566-L562,0)</f>
        <v>18.5557861328125</v>
      </c>
    </row>
    <row r="563" spans="9:15">
      <c r="I563" s="45" t="s">
        <v>996</v>
      </c>
      <c r="J563" s="17">
        <f t="shared" si="1251"/>
        <v>47927942</v>
      </c>
      <c r="K563" s="49">
        <f t="shared" ref="K563" si="1256">J563*$B$2</f>
        <v>383423536</v>
      </c>
      <c r="L563" s="49"/>
      <c r="N563" s="17"/>
      <c r="O563" s="17"/>
    </row>
    <row r="564" spans="9:15">
      <c r="I564" s="45" t="s">
        <v>997</v>
      </c>
      <c r="J564" s="17">
        <f t="shared" si="1251"/>
        <v>624</v>
      </c>
      <c r="K564" s="49">
        <f t="shared" ref="K564" si="1257">J564*1000000000</f>
        <v>624000000000</v>
      </c>
      <c r="L564" s="49"/>
      <c r="N564" s="17"/>
      <c r="O564" s="17"/>
    </row>
    <row r="565" spans="9:15">
      <c r="I565" s="45" t="s">
        <v>699</v>
      </c>
      <c r="J565" s="17">
        <f t="shared" ref="J565" si="1258">HEX2DEC(RIGHT(I565))</f>
        <v>1</v>
      </c>
      <c r="K565" s="49">
        <f t="shared" ref="K565" si="1259">HEX2DEC(LEFT(RIGHT(I565,2),1))</f>
        <v>1</v>
      </c>
      <c r="N565" s="17"/>
      <c r="O565" s="17"/>
    </row>
    <row r="566" spans="9:15">
      <c r="I566" s="45" t="s">
        <v>998</v>
      </c>
      <c r="J566" s="17">
        <f t="shared" ref="J566:J568" si="1260">HEX2DEC(I566)</f>
        <v>4226</v>
      </c>
      <c r="K566" s="49">
        <f t="shared" ref="K566" si="1261">J566*$B$3</f>
        <v>342.43278000000004</v>
      </c>
      <c r="L566" s="49">
        <f t="shared" ref="L566" si="1262">K566+K567+K568</f>
        <v>624383423878.43274</v>
      </c>
      <c r="M566" s="50">
        <f t="shared" ref="M566" si="1263">J569+1</f>
        <v>2</v>
      </c>
      <c r="N566" s="17"/>
      <c r="O566" s="17">
        <f t="shared" ref="O566" si="1264">IF(AND(K569=1,K573=0),L570-L566,0)</f>
        <v>0</v>
      </c>
    </row>
    <row r="567" spans="9:15">
      <c r="I567" s="45" t="s">
        <v>996</v>
      </c>
      <c r="J567" s="17">
        <f t="shared" si="1260"/>
        <v>47927942</v>
      </c>
      <c r="K567" s="49">
        <f t="shared" ref="K567" si="1265">J567*$B$2</f>
        <v>383423536</v>
      </c>
      <c r="L567" s="49"/>
      <c r="N567" s="17"/>
      <c r="O567" s="17"/>
    </row>
    <row r="568" spans="9:15">
      <c r="I568" s="45" t="s">
        <v>997</v>
      </c>
      <c r="J568" s="17">
        <f t="shared" si="1260"/>
        <v>624</v>
      </c>
      <c r="K568" s="49">
        <f t="shared" ref="K568" si="1266">J568*1000000000</f>
        <v>624000000000</v>
      </c>
      <c r="L568" s="49"/>
      <c r="N568" s="17"/>
      <c r="O568" s="17"/>
    </row>
    <row r="569" spans="9:15">
      <c r="I569" s="45" t="s">
        <v>484</v>
      </c>
      <c r="J569" s="17">
        <f t="shared" ref="J569" si="1267">HEX2DEC(RIGHT(I569))</f>
        <v>1</v>
      </c>
      <c r="K569" s="49">
        <f t="shared" ref="K569" si="1268">HEX2DEC(LEFT(RIGHT(I569,2),1))</f>
        <v>0</v>
      </c>
      <c r="N569" s="17"/>
      <c r="O569" s="17"/>
    </row>
    <row r="570" spans="9:15">
      <c r="I570" s="45" t="s">
        <v>999</v>
      </c>
      <c r="J570" s="17">
        <f t="shared" ref="J570:J572" si="1269">HEX2DEC(I570)</f>
        <v>6584</v>
      </c>
      <c r="K570" s="49">
        <f t="shared" ref="K570" si="1270">J570*$B$3</f>
        <v>533.50152000000003</v>
      </c>
      <c r="L570" s="49">
        <f t="shared" ref="L570" si="1271">K570+K571+K572</f>
        <v>626383507525.50146</v>
      </c>
      <c r="M570" s="50">
        <f t="shared" ref="M570" si="1272">J573+1</f>
        <v>2</v>
      </c>
      <c r="N570" s="17"/>
      <c r="O570" s="17">
        <f t="shared" ref="O570" si="1273">IF(AND(K573=1,K577=0),L574-L570,0)</f>
        <v>18.474853515625</v>
      </c>
    </row>
    <row r="571" spans="9:15">
      <c r="I571" s="45" t="s">
        <v>1000</v>
      </c>
      <c r="J571" s="17">
        <f t="shared" si="1269"/>
        <v>47938374</v>
      </c>
      <c r="K571" s="49">
        <f t="shared" ref="K571" si="1274">J571*$B$2</f>
        <v>383506992</v>
      </c>
      <c r="L571" s="49"/>
      <c r="N571" s="17"/>
      <c r="O571" s="17"/>
    </row>
    <row r="572" spans="9:15">
      <c r="I572" s="45" t="s">
        <v>1001</v>
      </c>
      <c r="J572" s="17">
        <f t="shared" si="1269"/>
        <v>626</v>
      </c>
      <c r="K572" s="49">
        <f t="shared" ref="K572" si="1275">J572*1000000000</f>
        <v>626000000000</v>
      </c>
      <c r="L572" s="49"/>
      <c r="N572" s="17"/>
      <c r="O572" s="17"/>
    </row>
    <row r="573" spans="9:15">
      <c r="I573" s="45" t="s">
        <v>699</v>
      </c>
      <c r="J573" s="17">
        <f t="shared" ref="J573" si="1276">HEX2DEC(RIGHT(I573))</f>
        <v>1</v>
      </c>
      <c r="K573" s="49">
        <f t="shared" ref="K573" si="1277">HEX2DEC(LEFT(RIGHT(I573,2),1))</f>
        <v>1</v>
      </c>
      <c r="N573" s="17"/>
      <c r="O573" s="17"/>
    </row>
    <row r="574" spans="9:15">
      <c r="I574" s="45" t="s">
        <v>1002</v>
      </c>
      <c r="J574" s="17">
        <f t="shared" ref="J574:J576" si="1278">HEX2DEC(I574)</f>
        <v>6812</v>
      </c>
      <c r="K574" s="49">
        <f t="shared" ref="K574" si="1279">J574*$B$3</f>
        <v>551.97636</v>
      </c>
      <c r="L574" s="49">
        <f t="shared" ref="L574" si="1280">K574+K575+K576</f>
        <v>626383507543.97632</v>
      </c>
      <c r="M574" s="50">
        <f t="shared" ref="M574" si="1281">J577+1</f>
        <v>2</v>
      </c>
      <c r="N574" s="17"/>
      <c r="O574" s="17">
        <f t="shared" ref="O574" si="1282">IF(AND(K577=1,K581=0),L578-L574,0)</f>
        <v>0</v>
      </c>
    </row>
    <row r="575" spans="9:15">
      <c r="I575" s="45" t="s">
        <v>1000</v>
      </c>
      <c r="J575" s="17">
        <f t="shared" si="1278"/>
        <v>47938374</v>
      </c>
      <c r="K575" s="49">
        <f t="shared" ref="K575" si="1283">J575*$B$2</f>
        <v>383506992</v>
      </c>
      <c r="L575" s="49"/>
      <c r="N575" s="17"/>
      <c r="O575" s="17"/>
    </row>
    <row r="576" spans="9:15">
      <c r="I576" s="45" t="s">
        <v>1001</v>
      </c>
      <c r="J576" s="17">
        <f t="shared" si="1278"/>
        <v>626</v>
      </c>
      <c r="K576" s="49">
        <f t="shared" ref="K576" si="1284">J576*1000000000</f>
        <v>626000000000</v>
      </c>
      <c r="L576" s="49"/>
      <c r="N576" s="17"/>
      <c r="O576" s="17"/>
    </row>
    <row r="577" spans="9:15">
      <c r="I577" s="45" t="s">
        <v>484</v>
      </c>
      <c r="J577" s="17">
        <f t="shared" ref="J577" si="1285">HEX2DEC(RIGHT(I577))</f>
        <v>1</v>
      </c>
      <c r="K577" s="49">
        <f t="shared" ref="K577" si="1286">HEX2DEC(LEFT(RIGHT(I577,2),1))</f>
        <v>0</v>
      </c>
      <c r="N577" s="17"/>
      <c r="O577" s="17"/>
    </row>
    <row r="578" spans="9:15">
      <c r="I578" s="45" t="s">
        <v>1003</v>
      </c>
      <c r="J578" s="17">
        <f t="shared" ref="J578:J580" si="1287">HEX2DEC(I578)</f>
        <v>7209</v>
      </c>
      <c r="K578" s="49">
        <f t="shared" ref="K578" si="1288">J578*$B$3</f>
        <v>584.14526999999998</v>
      </c>
      <c r="L578" s="49">
        <f t="shared" ref="L578" si="1289">K578+K579+K580</f>
        <v>628383576696.14526</v>
      </c>
      <c r="M578" s="50">
        <f t="shared" ref="M578" si="1290">J581+1</f>
        <v>2</v>
      </c>
      <c r="N578" s="17"/>
      <c r="O578" s="17">
        <f t="shared" ref="O578" si="1291">IF(AND(K581=1,K585=0),L582-L578,0)</f>
        <v>18.636962890625</v>
      </c>
    </row>
    <row r="579" spans="9:15">
      <c r="I579" s="45" t="s">
        <v>1004</v>
      </c>
      <c r="J579" s="17">
        <f t="shared" si="1287"/>
        <v>47947014</v>
      </c>
      <c r="K579" s="49">
        <f t="shared" ref="K579" si="1292">J579*$B$2</f>
        <v>383576112</v>
      </c>
      <c r="L579" s="49"/>
      <c r="N579" s="17"/>
      <c r="O579" s="17"/>
    </row>
    <row r="580" spans="9:15">
      <c r="I580" s="45" t="s">
        <v>1005</v>
      </c>
      <c r="J580" s="17">
        <f t="shared" si="1287"/>
        <v>628</v>
      </c>
      <c r="K580" s="49">
        <f t="shared" ref="K580" si="1293">J580*1000000000</f>
        <v>628000000000</v>
      </c>
      <c r="L580" s="49"/>
      <c r="N580" s="17"/>
      <c r="O580" s="17"/>
    </row>
    <row r="581" spans="9:15">
      <c r="I581" s="45" t="s">
        <v>437</v>
      </c>
      <c r="J581" s="17">
        <f t="shared" ref="J581" si="1294">HEX2DEC(RIGHT(I581))</f>
        <v>1</v>
      </c>
      <c r="K581" s="49">
        <f t="shared" ref="K581" si="1295">HEX2DEC(LEFT(RIGHT(I581,2),1))</f>
        <v>1</v>
      </c>
      <c r="N581" s="17"/>
      <c r="O581" s="17"/>
    </row>
    <row r="582" spans="9:15">
      <c r="I582" s="45" t="s">
        <v>1006</v>
      </c>
      <c r="J582" s="17">
        <f t="shared" ref="J582:J584" si="1296">HEX2DEC(I582)</f>
        <v>7439</v>
      </c>
      <c r="K582" s="49">
        <f t="shared" ref="K582" si="1297">J582*$B$3</f>
        <v>602.78217000000006</v>
      </c>
      <c r="L582" s="49">
        <f t="shared" ref="L582" si="1298">K582+K583+K584</f>
        <v>628383576714.78223</v>
      </c>
      <c r="M582" s="50">
        <f t="shared" ref="M582" si="1299">J585+1</f>
        <v>2</v>
      </c>
      <c r="N582" s="17"/>
      <c r="O582" s="17">
        <f t="shared" ref="O582" si="1300">IF(AND(K585=1,K589=0),L586-L582,0)</f>
        <v>0</v>
      </c>
    </row>
    <row r="583" spans="9:15">
      <c r="I583" s="45" t="s">
        <v>1004</v>
      </c>
      <c r="J583" s="17">
        <f t="shared" si="1296"/>
        <v>47947014</v>
      </c>
      <c r="K583" s="49">
        <f t="shared" ref="K583" si="1301">J583*$B$2</f>
        <v>383576112</v>
      </c>
      <c r="L583" s="49"/>
      <c r="N583" s="17"/>
      <c r="O583" s="17"/>
    </row>
    <row r="584" spans="9:15">
      <c r="I584" s="45" t="s">
        <v>1005</v>
      </c>
      <c r="J584" s="17">
        <f t="shared" si="1296"/>
        <v>628</v>
      </c>
      <c r="K584" s="49">
        <f t="shared" ref="K584" si="1302">J584*1000000000</f>
        <v>628000000000</v>
      </c>
      <c r="L584" s="49"/>
      <c r="N584" s="17"/>
      <c r="O584" s="17"/>
    </row>
    <row r="585" spans="9:15">
      <c r="I585" s="45" t="s">
        <v>484</v>
      </c>
      <c r="J585" s="17">
        <f t="shared" ref="J585" si="1303">HEX2DEC(RIGHT(I585))</f>
        <v>1</v>
      </c>
      <c r="K585" s="49">
        <f t="shared" ref="K585" si="1304">HEX2DEC(LEFT(RIGHT(I585,2),1))</f>
        <v>0</v>
      </c>
      <c r="N585" s="17"/>
      <c r="O585" s="17"/>
    </row>
    <row r="586" spans="9:15">
      <c r="I586" s="45" t="s">
        <v>1007</v>
      </c>
      <c r="J586" s="17">
        <f t="shared" ref="J586:J588" si="1305">HEX2DEC(I586)</f>
        <v>6771</v>
      </c>
      <c r="K586" s="49">
        <f t="shared" ref="K586" si="1306">J586*$B$3</f>
        <v>548.65413000000001</v>
      </c>
      <c r="L586" s="49">
        <f t="shared" ref="L586" si="1307">K586+K587+K588</f>
        <v>630383649364.65417</v>
      </c>
      <c r="M586" s="50">
        <f t="shared" ref="M586" si="1308">J589+1</f>
        <v>2</v>
      </c>
      <c r="N586" s="17"/>
      <c r="O586" s="17">
        <f t="shared" ref="O586" si="1309">IF(AND(K589=1,K593=0),L590-L586,0)</f>
        <v>18.6368408203125</v>
      </c>
    </row>
    <row r="587" spans="9:15">
      <c r="I587" s="45" t="s">
        <v>1008</v>
      </c>
      <c r="J587" s="17">
        <f t="shared" si="1305"/>
        <v>47956102</v>
      </c>
      <c r="K587" s="49">
        <f t="shared" ref="K587" si="1310">J587*$B$2</f>
        <v>383648816</v>
      </c>
      <c r="L587" s="49"/>
      <c r="N587" s="17"/>
      <c r="O587" s="17"/>
    </row>
    <row r="588" spans="9:15">
      <c r="I588" s="45" t="s">
        <v>1009</v>
      </c>
      <c r="J588" s="17">
        <f t="shared" si="1305"/>
        <v>630</v>
      </c>
      <c r="K588" s="49">
        <f t="shared" ref="K588" si="1311">J588*1000000000</f>
        <v>630000000000</v>
      </c>
      <c r="L588" s="49"/>
      <c r="N588" s="17"/>
      <c r="O588" s="17"/>
    </row>
    <row r="589" spans="9:15">
      <c r="I589" s="45" t="s">
        <v>699</v>
      </c>
      <c r="J589" s="17">
        <f t="shared" ref="J589" si="1312">HEX2DEC(RIGHT(I589))</f>
        <v>1</v>
      </c>
      <c r="K589" s="49">
        <f t="shared" ref="K589" si="1313">HEX2DEC(LEFT(RIGHT(I589,2),1))</f>
        <v>1</v>
      </c>
      <c r="N589" s="17"/>
      <c r="O589" s="17"/>
    </row>
    <row r="590" spans="9:15">
      <c r="I590" s="45" t="s">
        <v>1010</v>
      </c>
      <c r="J590" s="17">
        <f t="shared" ref="J590:J592" si="1314">HEX2DEC(I590)</f>
        <v>7001</v>
      </c>
      <c r="K590" s="49">
        <f t="shared" ref="K590" si="1315">J590*$B$3</f>
        <v>567.29102999999998</v>
      </c>
      <c r="L590" s="49">
        <f t="shared" ref="L590" si="1316">K590+K591+K592</f>
        <v>630383649383.29102</v>
      </c>
      <c r="M590" s="50">
        <f t="shared" ref="M590" si="1317">J593+1</f>
        <v>2</v>
      </c>
      <c r="N590" s="17"/>
      <c r="O590" s="17">
        <f t="shared" ref="O590" si="1318">IF(AND(K593=1,K597=0),L594-L590,0)</f>
        <v>0</v>
      </c>
    </row>
    <row r="591" spans="9:15">
      <c r="I591" s="45" t="s">
        <v>1008</v>
      </c>
      <c r="J591" s="17">
        <f t="shared" si="1314"/>
        <v>47956102</v>
      </c>
      <c r="K591" s="49">
        <f t="shared" ref="K591" si="1319">J591*$B$2</f>
        <v>383648816</v>
      </c>
      <c r="L591" s="49"/>
      <c r="N591" s="17"/>
      <c r="O591" s="17"/>
    </row>
    <row r="592" spans="9:15">
      <c r="I592" s="45" t="s">
        <v>1009</v>
      </c>
      <c r="J592" s="17">
        <f t="shared" si="1314"/>
        <v>630</v>
      </c>
      <c r="K592" s="49">
        <f t="shared" ref="K592" si="1320">J592*1000000000</f>
        <v>630000000000</v>
      </c>
      <c r="L592" s="49"/>
      <c r="N592" s="17"/>
      <c r="O592" s="17"/>
    </row>
    <row r="593" spans="9:15">
      <c r="I593" s="45" t="s">
        <v>484</v>
      </c>
      <c r="J593" s="17">
        <f t="shared" ref="J593" si="1321">HEX2DEC(RIGHT(I593))</f>
        <v>1</v>
      </c>
      <c r="K593" s="49">
        <f t="shared" ref="K593" si="1322">HEX2DEC(LEFT(RIGHT(I593,2),1))</f>
        <v>0</v>
      </c>
      <c r="N593" s="17"/>
      <c r="O593" s="17"/>
    </row>
    <row r="594" spans="9:15">
      <c r="I594" s="45" t="s">
        <v>852</v>
      </c>
      <c r="J594" s="17">
        <f t="shared" ref="J594:J596" si="1323">HEX2DEC(I594)</f>
        <v>2588</v>
      </c>
      <c r="K594" s="49">
        <f t="shared" ref="K594" si="1324">J594*$B$3</f>
        <v>209.70564000000002</v>
      </c>
      <c r="L594" s="49">
        <f t="shared" ref="L594" si="1325">K594+K595+K596</f>
        <v>632383743233.70569</v>
      </c>
      <c r="M594" s="50">
        <f t="shared" ref="M594" si="1326">J597+1</f>
        <v>2</v>
      </c>
      <c r="N594" s="17"/>
      <c r="O594" s="17">
        <f t="shared" ref="O594" si="1327">IF(AND(K597=1,K601=0),L598-L594,0)</f>
        <v>18.6368408203125</v>
      </c>
    </row>
    <row r="595" spans="9:15">
      <c r="I595" s="45" t="s">
        <v>1011</v>
      </c>
      <c r="J595" s="17">
        <f t="shared" si="1323"/>
        <v>47967878</v>
      </c>
      <c r="K595" s="49">
        <f t="shared" ref="K595" si="1328">J595*$B$2</f>
        <v>383743024</v>
      </c>
      <c r="L595" s="49"/>
      <c r="N595" s="17"/>
      <c r="O595" s="17"/>
    </row>
    <row r="596" spans="9:15">
      <c r="I596" s="45" t="s">
        <v>1012</v>
      </c>
      <c r="J596" s="17">
        <f t="shared" si="1323"/>
        <v>632</v>
      </c>
      <c r="K596" s="49">
        <f t="shared" ref="K596" si="1329">J596*1000000000</f>
        <v>632000000000</v>
      </c>
      <c r="L596" s="49"/>
      <c r="N596" s="17"/>
      <c r="O596" s="17"/>
    </row>
    <row r="597" spans="9:15">
      <c r="I597" s="45" t="s">
        <v>699</v>
      </c>
      <c r="J597" s="17">
        <f t="shared" ref="J597" si="1330">HEX2DEC(RIGHT(I597))</f>
        <v>1</v>
      </c>
      <c r="K597" s="49">
        <f t="shared" ref="K597" si="1331">HEX2DEC(LEFT(RIGHT(I597,2),1))</f>
        <v>1</v>
      </c>
      <c r="N597" s="17"/>
      <c r="O597" s="17"/>
    </row>
    <row r="598" spans="9:15">
      <c r="I598" s="45" t="s">
        <v>1013</v>
      </c>
      <c r="J598" s="17">
        <f t="shared" ref="J598:J600" si="1332">HEX2DEC(I598)</f>
        <v>2818</v>
      </c>
      <c r="K598" s="49">
        <f t="shared" ref="K598" si="1333">J598*$B$3</f>
        <v>228.34254000000001</v>
      </c>
      <c r="L598" s="49">
        <f t="shared" ref="L598" si="1334">K598+K599+K600</f>
        <v>632383743252.34253</v>
      </c>
      <c r="M598" s="50">
        <f t="shared" ref="M598" si="1335">J601+1</f>
        <v>2</v>
      </c>
      <c r="N598" s="17"/>
      <c r="O598" s="17">
        <f t="shared" ref="O598" si="1336">IF(AND(K601=1,K605=0),L602-L598,0)</f>
        <v>0</v>
      </c>
    </row>
    <row r="599" spans="9:15">
      <c r="I599" s="45" t="s">
        <v>1011</v>
      </c>
      <c r="J599" s="17">
        <f t="shared" si="1332"/>
        <v>47967878</v>
      </c>
      <c r="K599" s="49">
        <f t="shared" ref="K599" si="1337">J599*$B$2</f>
        <v>383743024</v>
      </c>
      <c r="L599" s="49"/>
      <c r="N599" s="17"/>
      <c r="O599" s="17"/>
    </row>
    <row r="600" spans="9:15">
      <c r="I600" s="45" t="s">
        <v>1012</v>
      </c>
      <c r="J600" s="17">
        <f t="shared" si="1332"/>
        <v>632</v>
      </c>
      <c r="K600" s="49">
        <f t="shared" ref="K600" si="1338">J600*1000000000</f>
        <v>632000000000</v>
      </c>
      <c r="L600" s="49"/>
      <c r="N600" s="17"/>
      <c r="O600" s="17"/>
    </row>
    <row r="601" spans="9:15">
      <c r="I601" s="45" t="s">
        <v>484</v>
      </c>
      <c r="J601" s="17">
        <f t="shared" ref="J601" si="1339">HEX2DEC(RIGHT(I601))</f>
        <v>1</v>
      </c>
      <c r="K601" s="49">
        <f t="shared" ref="K601" si="1340">HEX2DEC(LEFT(RIGHT(I601,2),1))</f>
        <v>0</v>
      </c>
      <c r="N601" s="17"/>
      <c r="O601" s="17"/>
    </row>
    <row r="602" spans="9:15">
      <c r="I602" s="45" t="s">
        <v>1014</v>
      </c>
      <c r="J602" s="17">
        <f t="shared" ref="J602:J604" si="1341">HEX2DEC(I602)</f>
        <v>3957</v>
      </c>
      <c r="K602" s="49">
        <f t="shared" ref="K602" si="1342">J602*$B$3</f>
        <v>320.63571000000002</v>
      </c>
      <c r="L602" s="49">
        <f t="shared" ref="L602" si="1343">K602+K603+K604</f>
        <v>634383848304.63574</v>
      </c>
      <c r="M602" s="50">
        <f t="shared" ref="M602" si="1344">J605+1</f>
        <v>2</v>
      </c>
      <c r="N602" s="17"/>
      <c r="O602" s="17">
        <f t="shared" ref="O602" si="1345">IF(AND(K605=1,K609=0),L606-L602,0)</f>
        <v>18.6368408203125</v>
      </c>
    </row>
    <row r="603" spans="9:15">
      <c r="I603" s="45" t="s">
        <v>1015</v>
      </c>
      <c r="J603" s="17">
        <f t="shared" si="1341"/>
        <v>47980998</v>
      </c>
      <c r="K603" s="49">
        <f t="shared" ref="K603" si="1346">J603*$B$2</f>
        <v>383847984</v>
      </c>
      <c r="L603" s="49"/>
      <c r="N603" s="17"/>
      <c r="O603" s="17"/>
    </row>
    <row r="604" spans="9:15">
      <c r="I604" s="45" t="s">
        <v>1016</v>
      </c>
      <c r="J604" s="17">
        <f t="shared" si="1341"/>
        <v>634</v>
      </c>
      <c r="K604" s="49">
        <f t="shared" ref="K604" si="1347">J604*1000000000</f>
        <v>634000000000</v>
      </c>
      <c r="L604" s="49"/>
      <c r="N604" s="17"/>
      <c r="O604" s="17"/>
    </row>
    <row r="605" spans="9:15">
      <c r="I605" s="45" t="s">
        <v>699</v>
      </c>
      <c r="J605" s="17">
        <f t="shared" ref="J605" si="1348">HEX2DEC(RIGHT(I605))</f>
        <v>1</v>
      </c>
      <c r="K605" s="49">
        <f t="shared" ref="K605" si="1349">HEX2DEC(LEFT(RIGHT(I605,2),1))</f>
        <v>1</v>
      </c>
      <c r="N605" s="17"/>
      <c r="O605" s="17"/>
    </row>
    <row r="606" spans="9:15">
      <c r="I606" s="45" t="s">
        <v>1017</v>
      </c>
      <c r="J606" s="17">
        <f t="shared" ref="J606:J608" si="1350">HEX2DEC(I606)</f>
        <v>4187</v>
      </c>
      <c r="K606" s="49">
        <f t="shared" ref="K606" si="1351">J606*$B$3</f>
        <v>339.27261000000004</v>
      </c>
      <c r="L606" s="49">
        <f t="shared" ref="L606" si="1352">K606+K607+K608</f>
        <v>634383848323.27258</v>
      </c>
      <c r="M606" s="50">
        <f t="shared" ref="M606" si="1353">J609+1</f>
        <v>2</v>
      </c>
      <c r="N606" s="17"/>
      <c r="O606" s="17">
        <f t="shared" ref="O606" si="1354">IF(AND(K609=1,K613=0),L610-L606,0)</f>
        <v>0</v>
      </c>
    </row>
    <row r="607" spans="9:15">
      <c r="I607" s="45" t="s">
        <v>1015</v>
      </c>
      <c r="J607" s="17">
        <f t="shared" si="1350"/>
        <v>47980998</v>
      </c>
      <c r="K607" s="49">
        <f t="shared" ref="K607" si="1355">J607*$B$2</f>
        <v>383847984</v>
      </c>
      <c r="L607" s="49"/>
      <c r="N607" s="17"/>
      <c r="O607" s="17"/>
    </row>
    <row r="608" spans="9:15">
      <c r="I608" s="45" t="s">
        <v>1016</v>
      </c>
      <c r="J608" s="17">
        <f t="shared" si="1350"/>
        <v>634</v>
      </c>
      <c r="K608" s="49">
        <f t="shared" ref="K608" si="1356">J608*1000000000</f>
        <v>634000000000</v>
      </c>
      <c r="L608" s="49"/>
      <c r="N608" s="17"/>
      <c r="O608" s="17"/>
    </row>
    <row r="609" spans="9:15">
      <c r="I609" s="45" t="s">
        <v>484</v>
      </c>
      <c r="J609" s="17">
        <f t="shared" ref="J609" si="1357">HEX2DEC(RIGHT(I609))</f>
        <v>1</v>
      </c>
      <c r="K609" s="49">
        <f t="shared" ref="K609" si="1358">HEX2DEC(LEFT(RIGHT(I609,2),1))</f>
        <v>0</v>
      </c>
      <c r="N609" s="17"/>
      <c r="O609" s="17"/>
    </row>
    <row r="610" spans="9:15">
      <c r="I610" s="45" t="s">
        <v>1018</v>
      </c>
      <c r="J610" s="17">
        <f t="shared" ref="J610:J612" si="1359">HEX2DEC(I610)</f>
        <v>4759</v>
      </c>
      <c r="K610" s="49">
        <f t="shared" ref="K610" si="1360">J610*$B$3</f>
        <v>385.62177000000003</v>
      </c>
      <c r="L610" s="49">
        <f t="shared" ref="L610" si="1361">K610+K611+K612</f>
        <v>636383891377.62183</v>
      </c>
      <c r="M610" s="50">
        <f t="shared" ref="M610" si="1362">J613+1</f>
        <v>2</v>
      </c>
      <c r="N610" s="17"/>
      <c r="O610" s="17">
        <f t="shared" ref="O610" si="1363">IF(AND(K613=1,K617=0),L614-L610,0)</f>
        <v>18.6368408203125</v>
      </c>
    </row>
    <row r="611" spans="9:15">
      <c r="I611" s="45" t="s">
        <v>1019</v>
      </c>
      <c r="J611" s="17">
        <f t="shared" si="1359"/>
        <v>47986374</v>
      </c>
      <c r="K611" s="49">
        <f t="shared" ref="K611" si="1364">J611*$B$2</f>
        <v>383890992</v>
      </c>
      <c r="L611" s="49"/>
      <c r="N611" s="17"/>
      <c r="O611" s="17"/>
    </row>
    <row r="612" spans="9:15">
      <c r="I612" s="45" t="s">
        <v>1020</v>
      </c>
      <c r="J612" s="17">
        <f t="shared" si="1359"/>
        <v>636</v>
      </c>
      <c r="K612" s="49">
        <f t="shared" ref="K612" si="1365">J612*1000000000</f>
        <v>636000000000</v>
      </c>
      <c r="L612" s="49"/>
      <c r="N612" s="17"/>
      <c r="O612" s="17"/>
    </row>
    <row r="613" spans="9:15">
      <c r="I613" s="45" t="s">
        <v>699</v>
      </c>
      <c r="J613" s="17">
        <f t="shared" ref="J613" si="1366">HEX2DEC(RIGHT(I613))</f>
        <v>1</v>
      </c>
      <c r="K613" s="49">
        <f t="shared" ref="K613" si="1367">HEX2DEC(LEFT(RIGHT(I613,2),1))</f>
        <v>1</v>
      </c>
      <c r="N613" s="17"/>
      <c r="O613" s="17"/>
    </row>
    <row r="614" spans="9:15">
      <c r="I614" s="45" t="s">
        <v>1021</v>
      </c>
      <c r="J614" s="17">
        <f t="shared" ref="J614:J616" si="1368">HEX2DEC(I614)</f>
        <v>4989</v>
      </c>
      <c r="K614" s="49">
        <f t="shared" ref="K614" si="1369">J614*$B$3</f>
        <v>404.25867000000005</v>
      </c>
      <c r="L614" s="49">
        <f t="shared" ref="L614" si="1370">K614+K615+K616</f>
        <v>636383891396.25867</v>
      </c>
      <c r="M614" s="50">
        <f t="shared" ref="M614" si="1371">J617+1</f>
        <v>2</v>
      </c>
      <c r="N614" s="17"/>
      <c r="O614" s="17">
        <f t="shared" ref="O614" si="1372">IF(AND(K617=1,K621=0),L618-L614,0)</f>
        <v>0</v>
      </c>
    </row>
    <row r="615" spans="9:15">
      <c r="I615" s="45" t="s">
        <v>1019</v>
      </c>
      <c r="J615" s="17">
        <f t="shared" si="1368"/>
        <v>47986374</v>
      </c>
      <c r="K615" s="49">
        <f t="shared" ref="K615" si="1373">J615*$B$2</f>
        <v>383890992</v>
      </c>
      <c r="L615" s="49"/>
      <c r="N615" s="17"/>
      <c r="O615" s="17"/>
    </row>
    <row r="616" spans="9:15">
      <c r="I616" s="45" t="s">
        <v>1020</v>
      </c>
      <c r="J616" s="17">
        <f t="shared" si="1368"/>
        <v>636</v>
      </c>
      <c r="K616" s="49">
        <f t="shared" ref="K616" si="1374">J616*1000000000</f>
        <v>636000000000</v>
      </c>
      <c r="L616" s="49"/>
      <c r="N616" s="17"/>
      <c r="O616" s="17"/>
    </row>
    <row r="617" spans="9:15">
      <c r="I617" s="45" t="s">
        <v>484</v>
      </c>
      <c r="J617" s="17">
        <f t="shared" ref="J617" si="1375">HEX2DEC(RIGHT(I617))</f>
        <v>1</v>
      </c>
      <c r="K617" s="49">
        <f t="shared" ref="K617" si="1376">HEX2DEC(LEFT(RIGHT(I617,2),1))</f>
        <v>0</v>
      </c>
      <c r="N617" s="17"/>
      <c r="O617" s="17"/>
    </row>
    <row r="618" spans="9:15">
      <c r="I618" s="45" t="s">
        <v>1022</v>
      </c>
      <c r="J618" s="17">
        <f t="shared" ref="J618:J620" si="1377">HEX2DEC(I618)</f>
        <v>7629</v>
      </c>
      <c r="K618" s="49">
        <f t="shared" ref="K618" si="1378">J618*$B$3</f>
        <v>618.17786999999998</v>
      </c>
      <c r="L618" s="49">
        <f t="shared" ref="L618" si="1379">K618+K619+K620</f>
        <v>638383936154.17786</v>
      </c>
      <c r="M618" s="50">
        <f t="shared" ref="M618" si="1380">J621+1</f>
        <v>2</v>
      </c>
      <c r="N618" s="17"/>
      <c r="O618" s="17">
        <f t="shared" ref="O618" si="1381">IF(AND(K621=1,K625=0),L622-L618,0)</f>
        <v>18.6083984375</v>
      </c>
    </row>
    <row r="619" spans="9:15">
      <c r="I619" s="45" t="s">
        <v>1023</v>
      </c>
      <c r="J619" s="17">
        <f t="shared" si="1377"/>
        <v>47991942</v>
      </c>
      <c r="K619" s="49">
        <f t="shared" ref="K619" si="1382">J619*$B$2</f>
        <v>383935536</v>
      </c>
      <c r="L619" s="49"/>
      <c r="N619" s="17"/>
      <c r="O619" s="17"/>
    </row>
    <row r="620" spans="9:15">
      <c r="I620" s="45" t="s">
        <v>1024</v>
      </c>
      <c r="J620" s="17">
        <f t="shared" si="1377"/>
        <v>638</v>
      </c>
      <c r="K620" s="49">
        <f t="shared" ref="K620" si="1383">J620*1000000000</f>
        <v>638000000000</v>
      </c>
      <c r="L620" s="49"/>
      <c r="N620" s="17"/>
      <c r="O620" s="17"/>
    </row>
    <row r="621" spans="9:15">
      <c r="I621" s="45" t="s">
        <v>699</v>
      </c>
      <c r="J621" s="17">
        <f t="shared" ref="J621" si="1384">HEX2DEC(RIGHT(I621))</f>
        <v>1</v>
      </c>
      <c r="K621" s="49">
        <f t="shared" ref="K621" si="1385">HEX2DEC(LEFT(RIGHT(I621,2),1))</f>
        <v>1</v>
      </c>
      <c r="N621" s="17"/>
      <c r="O621" s="17"/>
    </row>
    <row r="622" spans="9:15">
      <c r="I622" s="45" t="s">
        <v>1025</v>
      </c>
      <c r="J622" s="17">
        <f t="shared" ref="J622:J624" si="1386">HEX2DEC(I622)</f>
        <v>1540</v>
      </c>
      <c r="K622" s="49">
        <f t="shared" ref="K622" si="1387">J622*$B$3</f>
        <v>124.78620000000001</v>
      </c>
      <c r="L622" s="49">
        <f t="shared" ref="L622" si="1388">K622+K623+K624</f>
        <v>638383936172.78625</v>
      </c>
      <c r="M622" s="50">
        <f t="shared" ref="M622" si="1389">J625+1</f>
        <v>2</v>
      </c>
      <c r="N622" s="17"/>
      <c r="O622" s="17">
        <f t="shared" ref="O622" si="1390">IF(AND(K625=1,K629=0),L626-L622,0)</f>
        <v>0</v>
      </c>
    </row>
    <row r="623" spans="9:15">
      <c r="I623" s="45" t="s">
        <v>1026</v>
      </c>
      <c r="J623" s="17">
        <f t="shared" si="1386"/>
        <v>47992006</v>
      </c>
      <c r="K623" s="49">
        <f t="shared" ref="K623" si="1391">J623*$B$2</f>
        <v>383936048</v>
      </c>
      <c r="L623" s="49"/>
      <c r="N623" s="17"/>
      <c r="O623" s="17"/>
    </row>
    <row r="624" spans="9:15">
      <c r="I624" s="45" t="s">
        <v>1024</v>
      </c>
      <c r="J624" s="17">
        <f t="shared" si="1386"/>
        <v>638</v>
      </c>
      <c r="K624" s="49">
        <f t="shared" ref="K624" si="1392">J624*1000000000</f>
        <v>638000000000</v>
      </c>
      <c r="L624" s="49"/>
      <c r="N624" s="17"/>
      <c r="O624" s="17"/>
    </row>
    <row r="625" spans="9:15">
      <c r="I625" s="45" t="s">
        <v>484</v>
      </c>
      <c r="J625" s="17">
        <f t="shared" ref="J625" si="1393">HEX2DEC(RIGHT(I625))</f>
        <v>1</v>
      </c>
      <c r="K625" s="49">
        <f t="shared" ref="K625" si="1394">HEX2DEC(LEFT(RIGHT(I625,2),1))</f>
        <v>0</v>
      </c>
      <c r="N625" s="17"/>
      <c r="O625" s="17"/>
    </row>
    <row r="626" spans="9:15">
      <c r="I626" s="45" t="s">
        <v>1027</v>
      </c>
      <c r="J626" s="17">
        <f t="shared" ref="J626:J628" si="1395">HEX2DEC(I626)</f>
        <v>3549</v>
      </c>
      <c r="K626" s="49">
        <f t="shared" ref="K626" si="1396">J626*$B$3</f>
        <v>287.57547</v>
      </c>
      <c r="L626" s="49">
        <f t="shared" ref="L626" si="1397">K626+K627+K628</f>
        <v>640383978831.57544</v>
      </c>
      <c r="M626" s="50">
        <f t="shared" ref="M626" si="1398">J629+1</f>
        <v>2</v>
      </c>
      <c r="N626" s="17"/>
      <c r="O626" s="17">
        <f t="shared" ref="O626" si="1399">IF(AND(K629=1,K633=0),L630-L626,0)</f>
        <v>18.474853515625</v>
      </c>
    </row>
    <row r="627" spans="9:15">
      <c r="I627" s="45" t="s">
        <v>1028</v>
      </c>
      <c r="J627" s="17">
        <f t="shared" si="1395"/>
        <v>47997318</v>
      </c>
      <c r="K627" s="49">
        <f t="shared" ref="K627" si="1400">J627*$B$2</f>
        <v>383978544</v>
      </c>
      <c r="L627" s="49"/>
      <c r="N627" s="17"/>
      <c r="O627" s="17"/>
    </row>
    <row r="628" spans="9:15">
      <c r="I628" s="45" t="s">
        <v>1029</v>
      </c>
      <c r="J628" s="17">
        <f t="shared" si="1395"/>
        <v>640</v>
      </c>
      <c r="K628" s="49">
        <f t="shared" ref="K628" si="1401">J628*1000000000</f>
        <v>640000000000</v>
      </c>
      <c r="L628" s="49"/>
      <c r="N628" s="17"/>
      <c r="O628" s="17"/>
    </row>
    <row r="629" spans="9:15">
      <c r="I629" s="45" t="s">
        <v>699</v>
      </c>
      <c r="J629" s="17">
        <f t="shared" ref="J629" si="1402">HEX2DEC(RIGHT(I629))</f>
        <v>1</v>
      </c>
      <c r="K629" s="49">
        <f t="shared" ref="K629" si="1403">HEX2DEC(LEFT(RIGHT(I629,2),1))</f>
        <v>1</v>
      </c>
      <c r="N629" s="17"/>
      <c r="O629" s="17"/>
    </row>
    <row r="630" spans="9:15">
      <c r="I630" s="45" t="s">
        <v>626</v>
      </c>
      <c r="J630" s="17">
        <f t="shared" ref="J630:J632" si="1404">HEX2DEC(I630)</f>
        <v>3777</v>
      </c>
      <c r="K630" s="49">
        <f t="shared" ref="K630" si="1405">J630*$B$3</f>
        <v>306.05031000000002</v>
      </c>
      <c r="L630" s="49">
        <f t="shared" ref="L630" si="1406">K630+K631+K632</f>
        <v>640383978850.05029</v>
      </c>
      <c r="M630" s="50">
        <f t="shared" ref="M630" si="1407">J633+1</f>
        <v>2</v>
      </c>
      <c r="N630" s="17"/>
      <c r="O630" s="17">
        <f t="shared" ref="O630" si="1408">IF(AND(K633=1,K637=0),L634-L630,0)</f>
        <v>0</v>
      </c>
    </row>
    <row r="631" spans="9:15">
      <c r="I631" s="45" t="s">
        <v>1028</v>
      </c>
      <c r="J631" s="17">
        <f t="shared" si="1404"/>
        <v>47997318</v>
      </c>
      <c r="K631" s="49">
        <f t="shared" ref="K631" si="1409">J631*$B$2</f>
        <v>383978544</v>
      </c>
      <c r="L631" s="49"/>
      <c r="N631" s="17"/>
      <c r="O631" s="17"/>
    </row>
    <row r="632" spans="9:15">
      <c r="I632" s="45" t="s">
        <v>1029</v>
      </c>
      <c r="J632" s="17">
        <f t="shared" si="1404"/>
        <v>640</v>
      </c>
      <c r="K632" s="49">
        <f t="shared" ref="K632" si="1410">J632*1000000000</f>
        <v>640000000000</v>
      </c>
      <c r="L632" s="49"/>
      <c r="N632" s="17"/>
      <c r="O632" s="17"/>
    </row>
    <row r="633" spans="9:15">
      <c r="I633" s="45" t="s">
        <v>484</v>
      </c>
      <c r="J633" s="17">
        <f t="shared" ref="J633" si="1411">HEX2DEC(RIGHT(I633))</f>
        <v>1</v>
      </c>
      <c r="K633" s="49">
        <f t="shared" ref="K633" si="1412">HEX2DEC(LEFT(RIGHT(I633,2),1))</f>
        <v>0</v>
      </c>
      <c r="N633" s="17"/>
      <c r="O633" s="17"/>
    </row>
    <row r="634" spans="9:15">
      <c r="I634" s="45" t="s">
        <v>1030</v>
      </c>
      <c r="J634" s="17">
        <f t="shared" ref="J634:J636" si="1413">HEX2DEC(I634)</f>
        <v>4553</v>
      </c>
      <c r="K634" s="49">
        <f t="shared" ref="K634" si="1414">J634*$B$3</f>
        <v>368.92959000000002</v>
      </c>
      <c r="L634" s="49">
        <f t="shared" ref="L634" si="1415">K634+K635+K636</f>
        <v>642383987104.92957</v>
      </c>
      <c r="M634" s="50">
        <f t="shared" ref="M634" si="1416">J637+1</f>
        <v>2</v>
      </c>
      <c r="N634" s="17"/>
      <c r="O634" s="17">
        <f t="shared" ref="O634" si="1417">IF(AND(K637=1,K641=0),L638-L634,0)</f>
        <v>18.474853515625</v>
      </c>
    </row>
    <row r="635" spans="9:15">
      <c r="I635" s="45" t="s">
        <v>1031</v>
      </c>
      <c r="J635" s="17">
        <f t="shared" si="1413"/>
        <v>47998342</v>
      </c>
      <c r="K635" s="49">
        <f t="shared" ref="K635" si="1418">J635*$B$2</f>
        <v>383986736</v>
      </c>
      <c r="L635" s="49"/>
      <c r="N635" s="17"/>
      <c r="O635" s="17"/>
    </row>
    <row r="636" spans="9:15">
      <c r="I636" s="45" t="s">
        <v>1032</v>
      </c>
      <c r="J636" s="17">
        <f t="shared" si="1413"/>
        <v>642</v>
      </c>
      <c r="K636" s="49">
        <f t="shared" ref="K636" si="1419">J636*1000000000</f>
        <v>642000000000</v>
      </c>
      <c r="L636" s="49"/>
      <c r="N636" s="17"/>
      <c r="O636" s="17"/>
    </row>
    <row r="637" spans="9:15">
      <c r="I637" s="45" t="s">
        <v>699</v>
      </c>
      <c r="J637" s="17">
        <f t="shared" ref="J637" si="1420">HEX2DEC(RIGHT(I637))</f>
        <v>1</v>
      </c>
      <c r="K637" s="49">
        <f t="shared" ref="K637" si="1421">HEX2DEC(LEFT(RIGHT(I637,2),1))</f>
        <v>1</v>
      </c>
      <c r="N637" s="17"/>
      <c r="O637" s="17"/>
    </row>
    <row r="638" spans="9:15">
      <c r="I638" s="45" t="s">
        <v>1033</v>
      </c>
      <c r="J638" s="17">
        <f t="shared" ref="J638:J640" si="1422">HEX2DEC(I638)</f>
        <v>4781</v>
      </c>
      <c r="K638" s="49">
        <f t="shared" ref="K638" si="1423">J638*$B$3</f>
        <v>387.40443000000005</v>
      </c>
      <c r="L638" s="49">
        <f t="shared" ref="L638" si="1424">K638+K639+K640</f>
        <v>642383987123.40442</v>
      </c>
      <c r="M638" s="50">
        <f t="shared" ref="M638" si="1425">J641+1</f>
        <v>2</v>
      </c>
      <c r="N638" s="17"/>
      <c r="O638" s="17">
        <f t="shared" ref="O638" si="1426">IF(AND(K641=1,K645=0),L642-L638,0)</f>
        <v>0</v>
      </c>
    </row>
    <row r="639" spans="9:15">
      <c r="I639" s="45" t="s">
        <v>1031</v>
      </c>
      <c r="J639" s="17">
        <f t="shared" si="1422"/>
        <v>47998342</v>
      </c>
      <c r="K639" s="49">
        <f t="shared" ref="K639" si="1427">J639*$B$2</f>
        <v>383986736</v>
      </c>
      <c r="L639" s="49"/>
      <c r="N639" s="17"/>
      <c r="O639" s="17"/>
    </row>
    <row r="640" spans="9:15">
      <c r="I640" s="45" t="s">
        <v>1032</v>
      </c>
      <c r="J640" s="17">
        <f t="shared" si="1422"/>
        <v>642</v>
      </c>
      <c r="K640" s="49">
        <f t="shared" ref="K640" si="1428">J640*1000000000</f>
        <v>642000000000</v>
      </c>
      <c r="L640" s="49"/>
      <c r="N640" s="17"/>
      <c r="O640" s="17"/>
    </row>
    <row r="641" spans="9:15">
      <c r="I641" s="45" t="s">
        <v>484</v>
      </c>
      <c r="J641" s="17">
        <f t="shared" ref="J641" si="1429">HEX2DEC(RIGHT(I641))</f>
        <v>1</v>
      </c>
      <c r="K641" s="49">
        <f t="shared" ref="K641" si="1430">HEX2DEC(LEFT(RIGHT(I641,2),1))</f>
        <v>0</v>
      </c>
      <c r="N641" s="17"/>
      <c r="O641" s="17"/>
    </row>
    <row r="642" spans="9:15">
      <c r="I642" s="45" t="s">
        <v>1034</v>
      </c>
      <c r="J642" s="17">
        <f t="shared" ref="J642:J644" si="1431">HEX2DEC(I642)</f>
        <v>5712</v>
      </c>
      <c r="K642" s="49">
        <f t="shared" ref="K642" si="1432">J642*$B$3</f>
        <v>462.84336000000002</v>
      </c>
      <c r="L642" s="49">
        <f t="shared" ref="L642" si="1433">K642+K643+K644</f>
        <v>644384054782.84338</v>
      </c>
      <c r="M642" s="50">
        <f t="shared" ref="M642" si="1434">J645+1</f>
        <v>2</v>
      </c>
      <c r="N642" s="17"/>
      <c r="O642" s="17">
        <f t="shared" ref="O642" si="1435">IF(AND(K645=1,K649=0),L646-L642,0)</f>
        <v>18.5557861328125</v>
      </c>
    </row>
    <row r="643" spans="9:15">
      <c r="I643" s="45" t="s">
        <v>1035</v>
      </c>
      <c r="J643" s="17">
        <f t="shared" si="1431"/>
        <v>48006790</v>
      </c>
      <c r="K643" s="49">
        <f t="shared" ref="K643" si="1436">J643*$B$2</f>
        <v>384054320</v>
      </c>
      <c r="L643" s="49"/>
      <c r="N643" s="17"/>
      <c r="O643" s="17"/>
    </row>
    <row r="644" spans="9:15">
      <c r="I644" s="45" t="s">
        <v>1036</v>
      </c>
      <c r="J644" s="17">
        <f t="shared" si="1431"/>
        <v>644</v>
      </c>
      <c r="K644" s="49">
        <f t="shared" ref="K644" si="1437">J644*1000000000</f>
        <v>644000000000</v>
      </c>
      <c r="L644" s="49"/>
      <c r="N644" s="17"/>
      <c r="O644" s="17"/>
    </row>
    <row r="645" spans="9:15">
      <c r="I645" s="45" t="s">
        <v>699</v>
      </c>
      <c r="J645" s="17">
        <f t="shared" ref="J645" si="1438">HEX2DEC(RIGHT(I645))</f>
        <v>1</v>
      </c>
      <c r="K645" s="49">
        <f t="shared" ref="K645" si="1439">HEX2DEC(LEFT(RIGHT(I645,2),1))</f>
        <v>1</v>
      </c>
      <c r="N645" s="17"/>
      <c r="O645" s="17"/>
    </row>
    <row r="646" spans="9:15">
      <c r="I646" s="45" t="s">
        <v>1037</v>
      </c>
      <c r="J646" s="17">
        <f t="shared" ref="J646:J648" si="1440">HEX2DEC(I646)</f>
        <v>5941</v>
      </c>
      <c r="K646" s="49">
        <f t="shared" ref="K646" si="1441">J646*$B$3</f>
        <v>481.39923000000005</v>
      </c>
      <c r="L646" s="49">
        <f t="shared" ref="L646" si="1442">K646+K647+K648</f>
        <v>644384054801.39917</v>
      </c>
      <c r="M646" s="50">
        <f t="shared" ref="M646" si="1443">J649+1</f>
        <v>2</v>
      </c>
      <c r="N646" s="17"/>
      <c r="O646" s="17">
        <f t="shared" ref="O646" si="1444">IF(AND(K649=1,K653=0),L650-L646,0)</f>
        <v>0</v>
      </c>
    </row>
    <row r="647" spans="9:15">
      <c r="I647" s="45" t="s">
        <v>1035</v>
      </c>
      <c r="J647" s="17">
        <f t="shared" si="1440"/>
        <v>48006790</v>
      </c>
      <c r="K647" s="49">
        <f t="shared" ref="K647" si="1445">J647*$B$2</f>
        <v>384054320</v>
      </c>
      <c r="L647" s="49"/>
      <c r="N647" s="17"/>
      <c r="O647" s="17"/>
    </row>
    <row r="648" spans="9:15">
      <c r="I648" s="45" t="s">
        <v>1036</v>
      </c>
      <c r="J648" s="17">
        <f t="shared" si="1440"/>
        <v>644</v>
      </c>
      <c r="K648" s="49">
        <f t="shared" ref="K648" si="1446">J648*1000000000</f>
        <v>644000000000</v>
      </c>
      <c r="L648" s="49"/>
      <c r="N648" s="17"/>
      <c r="O648" s="17"/>
    </row>
    <row r="649" spans="9:15">
      <c r="I649" s="45" t="s">
        <v>484</v>
      </c>
      <c r="J649" s="17">
        <f t="shared" ref="J649" si="1447">HEX2DEC(RIGHT(I649))</f>
        <v>1</v>
      </c>
      <c r="K649" s="49">
        <f t="shared" ref="K649" si="1448">HEX2DEC(LEFT(RIGHT(I649,2),1))</f>
        <v>0</v>
      </c>
      <c r="N649" s="17"/>
      <c r="O649" s="17"/>
    </row>
    <row r="650" spans="9:15">
      <c r="I650" s="45" t="s">
        <v>1038</v>
      </c>
      <c r="J650" s="17">
        <f t="shared" ref="J650:J652" si="1449">HEX2DEC(I650)</f>
        <v>6416</v>
      </c>
      <c r="K650" s="49">
        <f t="shared" ref="K650" si="1450">J650*$B$3</f>
        <v>519.88848000000007</v>
      </c>
      <c r="L650" s="49">
        <f t="shared" ref="L650" si="1451">K650+K651+K652</f>
        <v>646384089655.88843</v>
      </c>
      <c r="M650" s="50">
        <f t="shared" ref="M650" si="1452">J653+1</f>
        <v>2</v>
      </c>
      <c r="N650" s="17"/>
      <c r="O650" s="17">
        <f t="shared" ref="O650" si="1453">IF(AND(K653=1,K657=0),L654-L650,0)</f>
        <v>18.555908203125</v>
      </c>
    </row>
    <row r="651" spans="9:15">
      <c r="I651" s="45" t="s">
        <v>1039</v>
      </c>
      <c r="J651" s="17">
        <f t="shared" si="1449"/>
        <v>48011142</v>
      </c>
      <c r="K651" s="49">
        <f t="shared" ref="K651" si="1454">J651*$B$2</f>
        <v>384089136</v>
      </c>
      <c r="L651" s="49"/>
      <c r="N651" s="17"/>
      <c r="O651" s="17"/>
    </row>
    <row r="652" spans="9:15">
      <c r="I652" s="45" t="s">
        <v>1040</v>
      </c>
      <c r="J652" s="17">
        <f t="shared" si="1449"/>
        <v>646</v>
      </c>
      <c r="K652" s="49">
        <f t="shared" ref="K652" si="1455">J652*1000000000</f>
        <v>646000000000</v>
      </c>
      <c r="L652" s="49"/>
      <c r="N652" s="17"/>
      <c r="O652" s="17"/>
    </row>
    <row r="653" spans="9:15">
      <c r="I653" s="45" t="s">
        <v>699</v>
      </c>
      <c r="J653" s="17">
        <f t="shared" ref="J653" si="1456">HEX2DEC(RIGHT(I653))</f>
        <v>1</v>
      </c>
      <c r="K653" s="49">
        <f t="shared" ref="K653" si="1457">HEX2DEC(LEFT(RIGHT(I653,2),1))</f>
        <v>1</v>
      </c>
      <c r="N653" s="17"/>
      <c r="O653" s="17"/>
    </row>
    <row r="654" spans="9:15">
      <c r="I654" s="45" t="s">
        <v>1041</v>
      </c>
      <c r="J654" s="17">
        <f t="shared" ref="J654:J656" si="1458">HEX2DEC(I654)</f>
        <v>6645</v>
      </c>
      <c r="K654" s="49">
        <f t="shared" ref="K654" si="1459">J654*$B$3</f>
        <v>538.44434999999999</v>
      </c>
      <c r="L654" s="49">
        <f t="shared" ref="L654" si="1460">K654+K655+K656</f>
        <v>646384089674.44434</v>
      </c>
      <c r="M654" s="50">
        <f t="shared" ref="M654" si="1461">J657+1</f>
        <v>2</v>
      </c>
      <c r="N654" s="17"/>
      <c r="O654" s="17">
        <f t="shared" ref="O654" si="1462">IF(AND(K657=1,K661=0),L658-L654,0)</f>
        <v>0</v>
      </c>
    </row>
    <row r="655" spans="9:15">
      <c r="I655" s="45" t="s">
        <v>1039</v>
      </c>
      <c r="J655" s="17">
        <f t="shared" si="1458"/>
        <v>48011142</v>
      </c>
      <c r="K655" s="49">
        <f t="shared" ref="K655" si="1463">J655*$B$2</f>
        <v>384089136</v>
      </c>
      <c r="L655" s="49"/>
      <c r="N655" s="17"/>
      <c r="O655" s="17"/>
    </row>
    <row r="656" spans="9:15">
      <c r="I656" s="45" t="s">
        <v>1040</v>
      </c>
      <c r="J656" s="17">
        <f t="shared" si="1458"/>
        <v>646</v>
      </c>
      <c r="K656" s="49">
        <f t="shared" ref="K656" si="1464">J656*1000000000</f>
        <v>646000000000</v>
      </c>
      <c r="L656" s="49"/>
      <c r="N656" s="17"/>
      <c r="O656" s="17"/>
    </row>
    <row r="657" spans="9:15">
      <c r="I657" s="45" t="s">
        <v>484</v>
      </c>
      <c r="J657" s="17">
        <f t="shared" ref="J657" si="1465">HEX2DEC(RIGHT(I657))</f>
        <v>1</v>
      </c>
      <c r="K657" s="49">
        <f t="shared" ref="K657" si="1466">HEX2DEC(LEFT(RIGHT(I657,2),1))</f>
        <v>0</v>
      </c>
      <c r="N657" s="17"/>
      <c r="O657" s="17"/>
    </row>
    <row r="658" spans="9:15">
      <c r="I658" s="45" t="s">
        <v>696</v>
      </c>
      <c r="J658" s="17">
        <f t="shared" ref="J658:J660" si="1467">HEX2DEC(I658)</f>
        <v>6346</v>
      </c>
      <c r="K658" s="49">
        <f t="shared" ref="K658" si="1468">J658*$B$3</f>
        <v>514.21638000000007</v>
      </c>
      <c r="L658" s="49">
        <f t="shared" ref="L658" si="1469">K658+K659+K660</f>
        <v>648384110130.21643</v>
      </c>
      <c r="M658" s="50">
        <f t="shared" ref="M658" si="1470">J661+1</f>
        <v>2</v>
      </c>
      <c r="N658" s="17"/>
      <c r="O658" s="17">
        <f t="shared" ref="O658" si="1471">IF(AND(K661=1,K665=0),L662-L658,0)</f>
        <v>18.6368408203125</v>
      </c>
    </row>
    <row r="659" spans="9:15">
      <c r="I659" s="45" t="s">
        <v>1042</v>
      </c>
      <c r="J659" s="17">
        <f t="shared" si="1467"/>
        <v>48013702</v>
      </c>
      <c r="K659" s="49">
        <f t="shared" ref="K659" si="1472">J659*$B$2</f>
        <v>384109616</v>
      </c>
      <c r="L659" s="49"/>
      <c r="N659" s="17"/>
      <c r="O659" s="17"/>
    </row>
    <row r="660" spans="9:15">
      <c r="I660" s="45" t="s">
        <v>1043</v>
      </c>
      <c r="J660" s="17">
        <f t="shared" si="1467"/>
        <v>648</v>
      </c>
      <c r="K660" s="49">
        <f t="shared" ref="K660" si="1473">J660*1000000000</f>
        <v>648000000000</v>
      </c>
      <c r="L660" s="49"/>
      <c r="N660" s="17"/>
      <c r="O660" s="17"/>
    </row>
    <row r="661" spans="9:15">
      <c r="I661" s="45" t="s">
        <v>699</v>
      </c>
      <c r="J661" s="17">
        <f t="shared" ref="J661" si="1474">HEX2DEC(RIGHT(I661))</f>
        <v>1</v>
      </c>
      <c r="K661" s="49">
        <f t="shared" ref="K661" si="1475">HEX2DEC(LEFT(RIGHT(I661,2),1))</f>
        <v>1</v>
      </c>
      <c r="N661" s="17"/>
      <c r="O661" s="17"/>
    </row>
    <row r="662" spans="9:15">
      <c r="I662" s="45" t="s">
        <v>1044</v>
      </c>
      <c r="J662" s="17">
        <f t="shared" ref="J662:J664" si="1476">HEX2DEC(I662)</f>
        <v>6576</v>
      </c>
      <c r="K662" s="49">
        <f t="shared" ref="K662" si="1477">J662*$B$3</f>
        <v>532.85328000000004</v>
      </c>
      <c r="L662" s="49">
        <f t="shared" ref="L662" si="1478">K662+K663+K664</f>
        <v>648384110148.85327</v>
      </c>
      <c r="M662" s="50">
        <f t="shared" ref="M662" si="1479">J665+1</f>
        <v>2</v>
      </c>
      <c r="N662" s="17"/>
      <c r="O662" s="17">
        <f t="shared" ref="O662" si="1480">IF(AND(K665=1,K669=0),L666-L662,0)</f>
        <v>0</v>
      </c>
    </row>
    <row r="663" spans="9:15">
      <c r="I663" s="45" t="s">
        <v>1042</v>
      </c>
      <c r="J663" s="17">
        <f t="shared" si="1476"/>
        <v>48013702</v>
      </c>
      <c r="K663" s="49">
        <f t="shared" ref="K663" si="1481">J663*$B$2</f>
        <v>384109616</v>
      </c>
      <c r="L663" s="49"/>
      <c r="N663" s="17"/>
      <c r="O663" s="17"/>
    </row>
    <row r="664" spans="9:15">
      <c r="I664" s="45" t="s">
        <v>1043</v>
      </c>
      <c r="J664" s="17">
        <f t="shared" si="1476"/>
        <v>648</v>
      </c>
      <c r="K664" s="49">
        <f t="shared" ref="K664" si="1482">J664*1000000000</f>
        <v>648000000000</v>
      </c>
      <c r="L664" s="49"/>
      <c r="N664" s="17"/>
      <c r="O664" s="17"/>
    </row>
    <row r="665" spans="9:15">
      <c r="I665" s="45" t="s">
        <v>484</v>
      </c>
      <c r="J665" s="17">
        <f t="shared" ref="J665" si="1483">HEX2DEC(RIGHT(I665))</f>
        <v>1</v>
      </c>
      <c r="K665" s="49">
        <f t="shared" ref="K665" si="1484">HEX2DEC(LEFT(RIGHT(I665,2),1))</f>
        <v>0</v>
      </c>
      <c r="N665" s="17"/>
      <c r="O665" s="17"/>
    </row>
    <row r="666" spans="9:15">
      <c r="I666" s="45" t="s">
        <v>1045</v>
      </c>
      <c r="J666" s="17">
        <f t="shared" ref="J666:J668" si="1485">HEX2DEC(I666)</f>
        <v>2512</v>
      </c>
      <c r="K666" s="49">
        <f t="shared" ref="K666" si="1486">J666*$B$3</f>
        <v>203.54736000000003</v>
      </c>
      <c r="L666" s="49">
        <f t="shared" ref="L666" si="1487">K666+K667+K668</f>
        <v>650384130811.54736</v>
      </c>
      <c r="M666" s="50">
        <f t="shared" ref="M666" si="1488">J669+1</f>
        <v>2</v>
      </c>
      <c r="N666" s="17"/>
      <c r="O666" s="17">
        <f t="shared" ref="O666" si="1489">IF(AND(K669=1,K673=0),L670-L666,0)</f>
        <v>18.474853515625</v>
      </c>
    </row>
    <row r="667" spans="9:15">
      <c r="I667" s="45" t="s">
        <v>1046</v>
      </c>
      <c r="J667" s="17">
        <f t="shared" si="1485"/>
        <v>48016326</v>
      </c>
      <c r="K667" s="49">
        <f t="shared" ref="K667" si="1490">J667*$B$2</f>
        <v>384130608</v>
      </c>
      <c r="L667" s="49"/>
      <c r="N667" s="17"/>
      <c r="O667" s="17"/>
    </row>
    <row r="668" spans="9:15">
      <c r="I668" s="45" t="s">
        <v>1047</v>
      </c>
      <c r="J668" s="17">
        <f t="shared" si="1485"/>
        <v>650</v>
      </c>
      <c r="K668" s="49">
        <f t="shared" ref="K668" si="1491">J668*1000000000</f>
        <v>650000000000</v>
      </c>
      <c r="L668" s="49"/>
      <c r="N668" s="17"/>
      <c r="O668" s="17"/>
    </row>
    <row r="669" spans="9:15">
      <c r="I669" s="45" t="s">
        <v>699</v>
      </c>
      <c r="J669" s="17">
        <f t="shared" ref="J669" si="1492">HEX2DEC(RIGHT(I669))</f>
        <v>1</v>
      </c>
      <c r="K669" s="49">
        <f t="shared" ref="K669" si="1493">HEX2DEC(LEFT(RIGHT(I669,2),1))</f>
        <v>1</v>
      </c>
      <c r="N669" s="17"/>
      <c r="O669" s="17"/>
    </row>
    <row r="670" spans="9:15">
      <c r="I670" s="45" t="s">
        <v>1048</v>
      </c>
      <c r="J670" s="17">
        <f t="shared" ref="J670:J672" si="1494">HEX2DEC(I670)</f>
        <v>2740</v>
      </c>
      <c r="K670" s="49">
        <f t="shared" ref="K670" si="1495">J670*$B$3</f>
        <v>222.02220000000003</v>
      </c>
      <c r="L670" s="49">
        <f t="shared" ref="L670" si="1496">K670+K671+K672</f>
        <v>650384130830.02222</v>
      </c>
      <c r="M670" s="50">
        <f t="shared" ref="M670" si="1497">J673+1</f>
        <v>2</v>
      </c>
      <c r="N670" s="17"/>
      <c r="O670" s="17">
        <f t="shared" ref="O670" si="1498">IF(AND(K673=1,K677=0),L674-L670,0)</f>
        <v>0</v>
      </c>
    </row>
    <row r="671" spans="9:15">
      <c r="I671" s="45" t="s">
        <v>1046</v>
      </c>
      <c r="J671" s="17">
        <f t="shared" si="1494"/>
        <v>48016326</v>
      </c>
      <c r="K671" s="49">
        <f t="shared" ref="K671" si="1499">J671*$B$2</f>
        <v>384130608</v>
      </c>
      <c r="L671" s="49"/>
      <c r="N671" s="17"/>
      <c r="O671" s="17"/>
    </row>
    <row r="672" spans="9:15">
      <c r="I672" s="45" t="s">
        <v>1047</v>
      </c>
      <c r="J672" s="17">
        <f t="shared" si="1494"/>
        <v>650</v>
      </c>
      <c r="K672" s="49">
        <f t="shared" ref="K672" si="1500">J672*1000000000</f>
        <v>650000000000</v>
      </c>
      <c r="L672" s="49"/>
      <c r="N672" s="17"/>
      <c r="O672" s="17"/>
    </row>
    <row r="673" spans="9:15">
      <c r="I673" s="45" t="s">
        <v>484</v>
      </c>
      <c r="J673" s="17">
        <f t="shared" ref="J673" si="1501">HEX2DEC(RIGHT(I673))</f>
        <v>1</v>
      </c>
      <c r="K673" s="49">
        <f t="shared" ref="K673" si="1502">HEX2DEC(LEFT(RIGHT(I673,2),1))</f>
        <v>0</v>
      </c>
      <c r="N673" s="17"/>
      <c r="O673" s="17"/>
    </row>
    <row r="674" spans="9:15">
      <c r="I674" s="45" t="s">
        <v>1049</v>
      </c>
      <c r="J674" s="17">
        <f t="shared" ref="J674:J676" si="1503">HEX2DEC(I674)</f>
        <v>6980</v>
      </c>
      <c r="K674" s="49">
        <f t="shared" ref="K674" si="1504">J674*$B$3</f>
        <v>565.58940000000007</v>
      </c>
      <c r="L674" s="49">
        <f t="shared" ref="L674" si="1505">K674+K675+K676</f>
        <v>652384165989.58936</v>
      </c>
      <c r="M674" s="50">
        <f t="shared" ref="M674" si="1506">J677+1</f>
        <v>2</v>
      </c>
      <c r="N674" s="17"/>
      <c r="O674" s="17">
        <f t="shared" ref="O674" si="1507">IF(AND(K677=1,K681=0),L678-L674,0)</f>
        <v>18.555908203125</v>
      </c>
    </row>
    <row r="675" spans="9:15">
      <c r="I675" s="45" t="s">
        <v>1050</v>
      </c>
      <c r="J675" s="17">
        <f t="shared" si="1503"/>
        <v>48020678</v>
      </c>
      <c r="K675" s="49">
        <f t="shared" ref="K675" si="1508">J675*$B$2</f>
        <v>384165424</v>
      </c>
      <c r="L675" s="49"/>
      <c r="N675" s="17"/>
      <c r="O675" s="17"/>
    </row>
    <row r="676" spans="9:15">
      <c r="I676" s="45" t="s">
        <v>1051</v>
      </c>
      <c r="J676" s="17">
        <f t="shared" si="1503"/>
        <v>652</v>
      </c>
      <c r="K676" s="49">
        <f t="shared" ref="K676" si="1509">J676*1000000000</f>
        <v>652000000000</v>
      </c>
      <c r="L676" s="49"/>
      <c r="N676" s="17"/>
      <c r="O676" s="17"/>
    </row>
    <row r="677" spans="9:15">
      <c r="I677" s="45" t="s">
        <v>437</v>
      </c>
      <c r="J677" s="17">
        <f t="shared" ref="J677" si="1510">HEX2DEC(RIGHT(I677))</f>
        <v>1</v>
      </c>
      <c r="K677" s="49">
        <f t="shared" ref="K677" si="1511">HEX2DEC(LEFT(RIGHT(I677,2),1))</f>
        <v>1</v>
      </c>
      <c r="N677" s="17"/>
      <c r="O677" s="17"/>
    </row>
    <row r="678" spans="9:15">
      <c r="I678" s="45" t="s">
        <v>1003</v>
      </c>
      <c r="J678" s="17">
        <f t="shared" ref="J678:J680" si="1512">HEX2DEC(I678)</f>
        <v>7209</v>
      </c>
      <c r="K678" s="49">
        <f t="shared" ref="K678" si="1513">J678*$B$3</f>
        <v>584.14526999999998</v>
      </c>
      <c r="L678" s="49">
        <f t="shared" ref="L678" si="1514">K678+K679+K680</f>
        <v>652384166008.14526</v>
      </c>
      <c r="M678" s="50">
        <f t="shared" ref="M678" si="1515">J681+1</f>
        <v>2</v>
      </c>
      <c r="N678" s="17"/>
      <c r="O678" s="17">
        <f t="shared" ref="O678" si="1516">IF(AND(K681=1,K685=0),L682-L678,0)</f>
        <v>0</v>
      </c>
    </row>
    <row r="679" spans="9:15">
      <c r="I679" s="45" t="s">
        <v>1050</v>
      </c>
      <c r="J679" s="17">
        <f t="shared" si="1512"/>
        <v>48020678</v>
      </c>
      <c r="K679" s="49">
        <f t="shared" ref="K679" si="1517">J679*$B$2</f>
        <v>384165424</v>
      </c>
      <c r="L679" s="49"/>
      <c r="N679" s="17"/>
      <c r="O679" s="17"/>
    </row>
    <row r="680" spans="9:15">
      <c r="I680" s="45" t="s">
        <v>1051</v>
      </c>
      <c r="J680" s="17">
        <f t="shared" si="1512"/>
        <v>652</v>
      </c>
      <c r="K680" s="49">
        <f t="shared" ref="K680" si="1518">J680*1000000000</f>
        <v>652000000000</v>
      </c>
      <c r="L680" s="49"/>
      <c r="N680" s="17"/>
      <c r="O680" s="17"/>
    </row>
    <row r="681" spans="9:15">
      <c r="I681" s="45" t="s">
        <v>484</v>
      </c>
      <c r="J681" s="17">
        <f t="shared" ref="J681" si="1519">HEX2DEC(RIGHT(I681))</f>
        <v>1</v>
      </c>
      <c r="K681" s="49">
        <f t="shared" ref="K681" si="1520">HEX2DEC(LEFT(RIGHT(I681,2),1))</f>
        <v>0</v>
      </c>
      <c r="N681" s="17"/>
      <c r="O681" s="17"/>
    </row>
    <row r="682" spans="9:15">
      <c r="I682" s="45" t="s">
        <v>1052</v>
      </c>
      <c r="J682" s="17">
        <f t="shared" ref="J682:J684" si="1521">HEX2DEC(I682)</f>
        <v>5692</v>
      </c>
      <c r="K682" s="49">
        <f t="shared" ref="K682" si="1522">J682*$B$3</f>
        <v>461.22276000000005</v>
      </c>
      <c r="L682" s="49">
        <f t="shared" ref="L682" si="1523">K682+K683+K684</f>
        <v>654384211965.22278</v>
      </c>
      <c r="M682" s="50">
        <f t="shared" ref="M682" si="1524">J685+1</f>
        <v>2</v>
      </c>
      <c r="N682" s="17"/>
      <c r="O682" s="17">
        <f t="shared" ref="O682" si="1525">IF(AND(K685=1,K689=0),L686-L682,0)</f>
        <v>18.6368408203125</v>
      </c>
    </row>
    <row r="683" spans="9:15">
      <c r="I683" s="45" t="s">
        <v>1053</v>
      </c>
      <c r="J683" s="17">
        <f t="shared" si="1521"/>
        <v>48026438</v>
      </c>
      <c r="K683" s="49">
        <f t="shared" ref="K683" si="1526">J683*$B$2</f>
        <v>384211504</v>
      </c>
      <c r="L683" s="49"/>
      <c r="N683" s="17"/>
      <c r="O683" s="17"/>
    </row>
    <row r="684" spans="9:15">
      <c r="I684" s="45" t="s">
        <v>1054</v>
      </c>
      <c r="J684" s="17">
        <f t="shared" si="1521"/>
        <v>654</v>
      </c>
      <c r="K684" s="49">
        <f t="shared" ref="K684" si="1527">J684*1000000000</f>
        <v>654000000000</v>
      </c>
      <c r="L684" s="49"/>
      <c r="N684" s="17"/>
      <c r="O684" s="17"/>
    </row>
    <row r="685" spans="9:15">
      <c r="I685" s="45" t="s">
        <v>699</v>
      </c>
      <c r="J685" s="17">
        <f t="shared" ref="J685" si="1528">HEX2DEC(RIGHT(I685))</f>
        <v>1</v>
      </c>
      <c r="K685" s="49">
        <f t="shared" ref="K685" si="1529">HEX2DEC(LEFT(RIGHT(I685,2),1))</f>
        <v>1</v>
      </c>
      <c r="N685" s="17"/>
      <c r="O685" s="17"/>
    </row>
    <row r="686" spans="9:15">
      <c r="I686" s="45" t="s">
        <v>1055</v>
      </c>
      <c r="J686" s="17">
        <f t="shared" ref="J686:J688" si="1530">HEX2DEC(I686)</f>
        <v>5922</v>
      </c>
      <c r="K686" s="49">
        <f t="shared" ref="K686" si="1531">J686*$B$3</f>
        <v>479.85966000000002</v>
      </c>
      <c r="L686" s="49">
        <f t="shared" ref="L686" si="1532">K686+K687+K688</f>
        <v>654384211983.85962</v>
      </c>
      <c r="M686" s="50">
        <f t="shared" ref="M686" si="1533">J689+1</f>
        <v>2</v>
      </c>
      <c r="N686" s="17"/>
      <c r="O686" s="17">
        <f t="shared" ref="O686" si="1534">IF(AND(K689=1,K693=0),L690-L686,0)</f>
        <v>0</v>
      </c>
    </row>
    <row r="687" spans="9:15">
      <c r="I687" s="45" t="s">
        <v>1053</v>
      </c>
      <c r="J687" s="17">
        <f t="shared" si="1530"/>
        <v>48026438</v>
      </c>
      <c r="K687" s="49">
        <f t="shared" ref="K687" si="1535">J687*$B$2</f>
        <v>384211504</v>
      </c>
      <c r="L687" s="49"/>
      <c r="N687" s="17"/>
      <c r="O687" s="17"/>
    </row>
    <row r="688" spans="9:15">
      <c r="I688" s="45" t="s">
        <v>1054</v>
      </c>
      <c r="J688" s="17">
        <f t="shared" si="1530"/>
        <v>654</v>
      </c>
      <c r="K688" s="49">
        <f t="shared" ref="K688" si="1536">J688*1000000000</f>
        <v>654000000000</v>
      </c>
      <c r="L688" s="49"/>
      <c r="N688" s="17"/>
      <c r="O688" s="17"/>
    </row>
    <row r="689" spans="9:15">
      <c r="I689" s="45" t="s">
        <v>484</v>
      </c>
      <c r="J689" s="17">
        <f t="shared" ref="J689" si="1537">HEX2DEC(RIGHT(I689))</f>
        <v>1</v>
      </c>
      <c r="K689" s="49">
        <f t="shared" ref="K689" si="1538">HEX2DEC(LEFT(RIGHT(I689,2),1))</f>
        <v>0</v>
      </c>
      <c r="N689" s="17"/>
      <c r="O689" s="17"/>
    </row>
    <row r="690" spans="9:15">
      <c r="I690" s="45" t="s">
        <v>1056</v>
      </c>
      <c r="J690" s="17">
        <f t="shared" ref="J690:J692" si="1539">HEX2DEC(I690)</f>
        <v>1669</v>
      </c>
      <c r="K690" s="49">
        <f t="shared" ref="K690" si="1540">J690*$B$3</f>
        <v>135.23907</v>
      </c>
      <c r="L690" s="49">
        <f t="shared" ref="L690" si="1541">K690+K691+K692</f>
        <v>656384275639.23901</v>
      </c>
      <c r="M690" s="50">
        <f t="shared" ref="M690" si="1542">J693+1</f>
        <v>2</v>
      </c>
      <c r="N690" s="17"/>
      <c r="O690" s="17">
        <f t="shared" ref="O690" si="1543">IF(AND(K693=1,K697=0),L694-L690,0)</f>
        <v>18.718017578125</v>
      </c>
    </row>
    <row r="691" spans="9:15">
      <c r="I691" s="45" t="s">
        <v>1057</v>
      </c>
      <c r="J691" s="17">
        <f t="shared" si="1539"/>
        <v>48034438</v>
      </c>
      <c r="K691" s="49">
        <f t="shared" ref="K691" si="1544">J691*$B$2</f>
        <v>384275504</v>
      </c>
      <c r="L691" s="49"/>
      <c r="N691" s="17"/>
      <c r="O691" s="17"/>
    </row>
    <row r="692" spans="9:15">
      <c r="I692" s="45" t="s">
        <v>1058</v>
      </c>
      <c r="J692" s="17">
        <f t="shared" si="1539"/>
        <v>656</v>
      </c>
      <c r="K692" s="49">
        <f t="shared" ref="K692" si="1545">J692*1000000000</f>
        <v>656000000000</v>
      </c>
      <c r="L692" s="49"/>
      <c r="N692" s="17"/>
      <c r="O692" s="17"/>
    </row>
    <row r="693" spans="9:15">
      <c r="I693" s="45" t="s">
        <v>699</v>
      </c>
      <c r="J693" s="17">
        <f t="shared" ref="J693" si="1546">HEX2DEC(RIGHT(I693))</f>
        <v>1</v>
      </c>
      <c r="K693" s="49">
        <f t="shared" ref="K693" si="1547">HEX2DEC(LEFT(RIGHT(I693,2),1))</f>
        <v>1</v>
      </c>
      <c r="N693" s="17"/>
      <c r="O693" s="17"/>
    </row>
    <row r="694" spans="9:15">
      <c r="I694" s="45" t="s">
        <v>1059</v>
      </c>
      <c r="J694" s="17">
        <f t="shared" ref="J694:J696" si="1548">HEX2DEC(I694)</f>
        <v>1900</v>
      </c>
      <c r="K694" s="49">
        <f t="shared" ref="K694" si="1549">J694*$B$3</f>
        <v>153.95700000000002</v>
      </c>
      <c r="L694" s="49">
        <f t="shared" ref="L694" si="1550">K694+K695+K696</f>
        <v>656384275657.95703</v>
      </c>
      <c r="M694" s="50">
        <f t="shared" ref="M694" si="1551">J697+1</f>
        <v>2</v>
      </c>
      <c r="N694" s="17"/>
      <c r="O694" s="17">
        <f t="shared" ref="O694" si="1552">IF(AND(K697=1,K701=0),L698-L694,0)</f>
        <v>0</v>
      </c>
    </row>
    <row r="695" spans="9:15">
      <c r="I695" s="45" t="s">
        <v>1057</v>
      </c>
      <c r="J695" s="17">
        <f t="shared" si="1548"/>
        <v>48034438</v>
      </c>
      <c r="K695" s="49">
        <f t="shared" ref="K695" si="1553">J695*$B$2</f>
        <v>384275504</v>
      </c>
      <c r="L695" s="49"/>
      <c r="N695" s="17"/>
      <c r="O695" s="17"/>
    </row>
    <row r="696" spans="9:15">
      <c r="I696" s="45" t="s">
        <v>1058</v>
      </c>
      <c r="J696" s="17">
        <f t="shared" si="1548"/>
        <v>656</v>
      </c>
      <c r="K696" s="49">
        <f t="shared" ref="K696" si="1554">J696*1000000000</f>
        <v>656000000000</v>
      </c>
      <c r="L696" s="49"/>
      <c r="N696" s="17"/>
      <c r="O696" s="17"/>
    </row>
    <row r="697" spans="9:15">
      <c r="I697" s="45" t="s">
        <v>484</v>
      </c>
      <c r="J697" s="17">
        <f t="shared" ref="J697" si="1555">HEX2DEC(RIGHT(I697))</f>
        <v>1</v>
      </c>
      <c r="K697" s="49">
        <f t="shared" ref="K697" si="1556">HEX2DEC(LEFT(RIGHT(I697,2),1))</f>
        <v>0</v>
      </c>
      <c r="N697" s="17"/>
      <c r="O697" s="17"/>
    </row>
    <row r="698" spans="9:15">
      <c r="I698" s="45" t="s">
        <v>1060</v>
      </c>
      <c r="J698" s="17">
        <f t="shared" ref="J698:J700" si="1557">HEX2DEC(I698)</f>
        <v>1529</v>
      </c>
      <c r="K698" s="49">
        <f t="shared" ref="K698" si="1558">J698*$B$3</f>
        <v>123.89487000000001</v>
      </c>
      <c r="L698" s="49">
        <f t="shared" ref="L698" si="1559">K698+K699+K700</f>
        <v>658384292523.8949</v>
      </c>
      <c r="M698" s="50">
        <f t="shared" ref="M698" si="1560">J701+1</f>
        <v>2</v>
      </c>
      <c r="N698" s="17"/>
      <c r="O698" s="17">
        <f t="shared" ref="O698" si="1561">IF(AND(K701=1,K705=0),L702-L698,0)</f>
        <v>18.7178955078125</v>
      </c>
    </row>
    <row r="699" spans="9:15">
      <c r="I699" s="45" t="s">
        <v>1061</v>
      </c>
      <c r="J699" s="17">
        <f t="shared" si="1557"/>
        <v>48036550</v>
      </c>
      <c r="K699" s="49">
        <f t="shared" ref="K699" si="1562">J699*$B$2</f>
        <v>384292400</v>
      </c>
      <c r="L699" s="49"/>
      <c r="N699" s="17"/>
      <c r="O699" s="17"/>
    </row>
    <row r="700" spans="9:15">
      <c r="I700" s="45" t="s">
        <v>1062</v>
      </c>
      <c r="J700" s="17">
        <f t="shared" si="1557"/>
        <v>658</v>
      </c>
      <c r="K700" s="49">
        <f t="shared" ref="K700" si="1563">J700*1000000000</f>
        <v>658000000000</v>
      </c>
      <c r="L700" s="49"/>
      <c r="N700" s="17"/>
      <c r="O700" s="17"/>
    </row>
    <row r="701" spans="9:15">
      <c r="I701" s="45" t="s">
        <v>699</v>
      </c>
      <c r="J701" s="17">
        <f t="shared" ref="J701" si="1564">HEX2DEC(RIGHT(I701))</f>
        <v>1</v>
      </c>
      <c r="K701" s="49">
        <f t="shared" ref="K701" si="1565">HEX2DEC(LEFT(RIGHT(I701,2),1))</f>
        <v>1</v>
      </c>
      <c r="N701" s="17"/>
      <c r="O701" s="17"/>
    </row>
    <row r="702" spans="9:15">
      <c r="I702" s="45" t="s">
        <v>1063</v>
      </c>
      <c r="J702" s="17">
        <f t="shared" ref="J702:J704" si="1566">HEX2DEC(I702)</f>
        <v>1760</v>
      </c>
      <c r="K702" s="49">
        <f t="shared" ref="K702" si="1567">J702*$B$3</f>
        <v>142.61280000000002</v>
      </c>
      <c r="L702" s="49">
        <f t="shared" ref="L702" si="1568">K702+K703+K704</f>
        <v>658384292542.61279</v>
      </c>
      <c r="M702" s="50">
        <f t="shared" ref="M702" si="1569">J705+1</f>
        <v>2</v>
      </c>
      <c r="N702" s="17"/>
      <c r="O702" s="17">
        <f t="shared" ref="O702" si="1570">IF(AND(K705=1,K709=0),L706-L702,0)</f>
        <v>0</v>
      </c>
    </row>
    <row r="703" spans="9:15">
      <c r="I703" s="45" t="s">
        <v>1061</v>
      </c>
      <c r="J703" s="17">
        <f t="shared" si="1566"/>
        <v>48036550</v>
      </c>
      <c r="K703" s="49">
        <f t="shared" ref="K703" si="1571">J703*$B$2</f>
        <v>384292400</v>
      </c>
      <c r="L703" s="49"/>
      <c r="N703" s="17"/>
      <c r="O703" s="17"/>
    </row>
    <row r="704" spans="9:15">
      <c r="I704" s="45" t="s">
        <v>1062</v>
      </c>
      <c r="J704" s="17">
        <f t="shared" si="1566"/>
        <v>658</v>
      </c>
      <c r="K704" s="49">
        <f t="shared" ref="K704" si="1572">J704*1000000000</f>
        <v>658000000000</v>
      </c>
      <c r="L704" s="49"/>
      <c r="N704" s="17"/>
      <c r="O704" s="17"/>
    </row>
    <row r="705" spans="9:15">
      <c r="I705" s="45" t="s">
        <v>484</v>
      </c>
      <c r="J705" s="17">
        <f t="shared" ref="J705" si="1573">HEX2DEC(RIGHT(I705))</f>
        <v>1</v>
      </c>
      <c r="K705" s="49">
        <f t="shared" ref="K705" si="1574">HEX2DEC(LEFT(RIGHT(I705,2),1))</f>
        <v>0</v>
      </c>
      <c r="N705" s="17"/>
      <c r="O705" s="17"/>
    </row>
    <row r="706" spans="9:15">
      <c r="I706" s="45" t="s">
        <v>719</v>
      </c>
      <c r="J706" s="17">
        <f t="shared" ref="J706:J708" si="1575">HEX2DEC(I706)</f>
        <v>5340</v>
      </c>
      <c r="K706" s="49">
        <f t="shared" ref="K706" si="1576">J706*$B$3</f>
        <v>432.70020000000005</v>
      </c>
      <c r="L706" s="49">
        <f t="shared" ref="L706" si="1577">K706+K707+K708</f>
        <v>660384308192.7002</v>
      </c>
      <c r="M706" s="50">
        <f t="shared" ref="M706" si="1578">J709+1</f>
        <v>2</v>
      </c>
      <c r="N706" s="17"/>
      <c r="O706" s="17">
        <f t="shared" ref="O706" si="1579">IF(AND(K709=1,K713=0),L710-L706,0)</f>
        <v>18.636962890625</v>
      </c>
    </row>
    <row r="707" spans="9:15">
      <c r="I707" s="45" t="s">
        <v>1064</v>
      </c>
      <c r="J707" s="17">
        <f t="shared" si="1575"/>
        <v>48038470</v>
      </c>
      <c r="K707" s="49">
        <f t="shared" ref="K707" si="1580">J707*$B$2</f>
        <v>384307760</v>
      </c>
      <c r="L707" s="49"/>
      <c r="N707" s="17"/>
      <c r="O707" s="17"/>
    </row>
    <row r="708" spans="9:15">
      <c r="I708" s="45" t="s">
        <v>1065</v>
      </c>
      <c r="J708" s="17">
        <f t="shared" si="1575"/>
        <v>660</v>
      </c>
      <c r="K708" s="49">
        <f t="shared" ref="K708" si="1581">J708*1000000000</f>
        <v>660000000000</v>
      </c>
      <c r="L708" s="49"/>
      <c r="N708" s="17"/>
      <c r="O708" s="17"/>
    </row>
    <row r="709" spans="9:15">
      <c r="I709" s="45" t="s">
        <v>699</v>
      </c>
      <c r="J709" s="17">
        <f t="shared" ref="J709" si="1582">HEX2DEC(RIGHT(I709))</f>
        <v>1</v>
      </c>
      <c r="K709" s="49">
        <f t="shared" ref="K709" si="1583">HEX2DEC(LEFT(RIGHT(I709,2),1))</f>
        <v>1</v>
      </c>
      <c r="N709" s="17"/>
      <c r="O709" s="17"/>
    </row>
    <row r="710" spans="9:15">
      <c r="I710" s="45" t="s">
        <v>1066</v>
      </c>
      <c r="J710" s="17">
        <f t="shared" ref="J710:J712" si="1584">HEX2DEC(I710)</f>
        <v>5570</v>
      </c>
      <c r="K710" s="49">
        <f t="shared" ref="K710" si="1585">J710*$B$3</f>
        <v>451.33710000000002</v>
      </c>
      <c r="L710" s="49">
        <f t="shared" ref="L710" si="1586">K710+K711+K712</f>
        <v>660384308211.33716</v>
      </c>
      <c r="M710" s="50">
        <f t="shared" ref="M710" si="1587">J713+1</f>
        <v>2</v>
      </c>
      <c r="N710" s="17"/>
      <c r="O710" s="17">
        <f t="shared" ref="O710" si="1588">IF(AND(K713=1,K717=0),L714-L710,0)</f>
        <v>0</v>
      </c>
    </row>
    <row r="711" spans="9:15">
      <c r="I711" s="45" t="s">
        <v>1064</v>
      </c>
      <c r="J711" s="17">
        <f t="shared" si="1584"/>
        <v>48038470</v>
      </c>
      <c r="K711" s="49">
        <f t="shared" ref="K711" si="1589">J711*$B$2</f>
        <v>384307760</v>
      </c>
      <c r="L711" s="49"/>
      <c r="N711" s="17"/>
      <c r="O711" s="17"/>
    </row>
    <row r="712" spans="9:15">
      <c r="I712" s="45" t="s">
        <v>1065</v>
      </c>
      <c r="J712" s="17">
        <f t="shared" si="1584"/>
        <v>660</v>
      </c>
      <c r="K712" s="49">
        <f t="shared" ref="K712" si="1590">J712*1000000000</f>
        <v>660000000000</v>
      </c>
      <c r="L712" s="49"/>
      <c r="N712" s="17"/>
      <c r="O712" s="17"/>
    </row>
    <row r="713" spans="9:15">
      <c r="I713" s="45" t="s">
        <v>484</v>
      </c>
      <c r="J713" s="17">
        <f t="shared" ref="J713" si="1591">HEX2DEC(RIGHT(I713))</f>
        <v>1</v>
      </c>
      <c r="K713" s="49">
        <f t="shared" ref="K713" si="1592">HEX2DEC(LEFT(RIGHT(I713,2),1))</f>
        <v>0</v>
      </c>
      <c r="N713" s="17"/>
      <c r="O713" s="17"/>
    </row>
    <row r="714" spans="9:15">
      <c r="I714" s="45" t="s">
        <v>1067</v>
      </c>
      <c r="J714" s="17">
        <f t="shared" ref="J714:J716" si="1593">HEX2DEC(I714)</f>
        <v>7391</v>
      </c>
      <c r="K714" s="49">
        <f t="shared" ref="K714" si="1594">J714*$B$3</f>
        <v>598.89273000000003</v>
      </c>
      <c r="L714" s="49">
        <f t="shared" ref="L714" si="1595">K714+K715+K716</f>
        <v>662384343174.8927</v>
      </c>
      <c r="M714" s="50">
        <f t="shared" ref="M714" si="1596">J717+1</f>
        <v>2</v>
      </c>
      <c r="N714" s="17"/>
      <c r="O714" s="17">
        <f t="shared" ref="O714" si="1597">IF(AND(K717=1,K721=0),L718-L714,0)</f>
        <v>18.6893310546875</v>
      </c>
    </row>
    <row r="715" spans="9:15">
      <c r="I715" s="45" t="s">
        <v>1068</v>
      </c>
      <c r="J715" s="17">
        <f t="shared" si="1593"/>
        <v>48042822</v>
      </c>
      <c r="K715" s="49">
        <f t="shared" ref="K715" si="1598">J715*$B$2</f>
        <v>384342576</v>
      </c>
      <c r="L715" s="49"/>
      <c r="N715" s="17"/>
      <c r="O715" s="17"/>
    </row>
    <row r="716" spans="9:15">
      <c r="I716" s="45" t="s">
        <v>1069</v>
      </c>
      <c r="J716" s="17">
        <f t="shared" si="1593"/>
        <v>662</v>
      </c>
      <c r="K716" s="49">
        <f t="shared" ref="K716" si="1599">J716*1000000000</f>
        <v>662000000000</v>
      </c>
      <c r="L716" s="49"/>
      <c r="N716" s="17"/>
      <c r="O716" s="17"/>
    </row>
    <row r="717" spans="9:15">
      <c r="I717" s="45" t="s">
        <v>699</v>
      </c>
      <c r="J717" s="17">
        <f t="shared" ref="J717" si="1600">HEX2DEC(RIGHT(I717))</f>
        <v>1</v>
      </c>
      <c r="K717" s="49">
        <f t="shared" ref="K717" si="1601">HEX2DEC(LEFT(RIGHT(I717,2),1))</f>
        <v>1</v>
      </c>
      <c r="N717" s="17"/>
      <c r="O717" s="17"/>
    </row>
    <row r="718" spans="9:15">
      <c r="I718" s="45" t="s">
        <v>1070</v>
      </c>
      <c r="J718" s="17">
        <f t="shared" ref="J718:J720" si="1602">HEX2DEC(I718)</f>
        <v>1303</v>
      </c>
      <c r="K718" s="49">
        <f t="shared" ref="K718" si="1603">J718*$B$3</f>
        <v>105.58209000000001</v>
      </c>
      <c r="L718" s="49">
        <f t="shared" ref="L718" si="1604">K718+K719+K720</f>
        <v>662384343193.58203</v>
      </c>
      <c r="M718" s="50">
        <f t="shared" ref="M718" si="1605">J721+1</f>
        <v>2</v>
      </c>
      <c r="N718" s="17"/>
      <c r="O718" s="17">
        <f t="shared" ref="O718" si="1606">IF(AND(K721=1,K725=0),L722-L718,0)</f>
        <v>0</v>
      </c>
    </row>
    <row r="719" spans="9:15">
      <c r="I719" s="45" t="s">
        <v>1071</v>
      </c>
      <c r="J719" s="17">
        <f t="shared" si="1602"/>
        <v>48042886</v>
      </c>
      <c r="K719" s="49">
        <f t="shared" ref="K719" si="1607">J719*$B$2</f>
        <v>384343088</v>
      </c>
      <c r="L719" s="49"/>
      <c r="N719" s="17"/>
      <c r="O719" s="17"/>
    </row>
    <row r="720" spans="9:15">
      <c r="I720" s="45" t="s">
        <v>1069</v>
      </c>
      <c r="J720" s="17">
        <f t="shared" si="1602"/>
        <v>662</v>
      </c>
      <c r="K720" s="49">
        <f t="shared" ref="K720" si="1608">J720*1000000000</f>
        <v>662000000000</v>
      </c>
      <c r="L720" s="49"/>
      <c r="N720" s="17"/>
      <c r="O720" s="17"/>
    </row>
    <row r="721" spans="9:15">
      <c r="I721" s="45" t="s">
        <v>484</v>
      </c>
      <c r="J721" s="17">
        <f t="shared" ref="J721" si="1609">HEX2DEC(RIGHT(I721))</f>
        <v>1</v>
      </c>
      <c r="K721" s="49">
        <f t="shared" ref="K721" si="1610">HEX2DEC(LEFT(RIGHT(I721,2),1))</f>
        <v>0</v>
      </c>
      <c r="N721" s="17"/>
      <c r="O721" s="17"/>
    </row>
    <row r="722" spans="9:15">
      <c r="I722" s="45" t="s">
        <v>1072</v>
      </c>
      <c r="J722" s="17">
        <f t="shared" ref="J722:J724" si="1611">HEX2DEC(I722)</f>
        <v>6659</v>
      </c>
      <c r="K722" s="49">
        <f t="shared" ref="K722" si="1612">J722*$B$3</f>
        <v>539.57877000000008</v>
      </c>
      <c r="L722" s="49">
        <f t="shared" ref="L722" si="1613">K722+K723+K724</f>
        <v>664384438859.57874</v>
      </c>
      <c r="M722" s="50">
        <f t="shared" ref="M722" si="1614">J725+1</f>
        <v>2</v>
      </c>
      <c r="N722" s="17"/>
      <c r="O722" s="17">
        <f t="shared" ref="O722" si="1615">IF(AND(K725=1,K729=0),L726-L722,0)</f>
        <v>18.555908203125</v>
      </c>
    </row>
    <row r="723" spans="9:15">
      <c r="I723" s="45" t="s">
        <v>1073</v>
      </c>
      <c r="J723" s="17">
        <f t="shared" si="1611"/>
        <v>48054790</v>
      </c>
      <c r="K723" s="49">
        <f t="shared" ref="K723" si="1616">J723*$B$2</f>
        <v>384438320</v>
      </c>
      <c r="L723" s="49"/>
      <c r="N723" s="17"/>
      <c r="O723" s="17"/>
    </row>
    <row r="724" spans="9:15">
      <c r="I724" s="45" t="s">
        <v>1074</v>
      </c>
      <c r="J724" s="17">
        <f t="shared" si="1611"/>
        <v>664</v>
      </c>
      <c r="K724" s="49">
        <f t="shared" ref="K724" si="1617">J724*1000000000</f>
        <v>664000000000</v>
      </c>
      <c r="L724" s="49"/>
      <c r="N724" s="17"/>
      <c r="O724" s="17"/>
    </row>
    <row r="725" spans="9:15">
      <c r="I725" s="45" t="s">
        <v>699</v>
      </c>
      <c r="J725" s="17">
        <f t="shared" ref="J725" si="1618">HEX2DEC(RIGHT(I725))</f>
        <v>1</v>
      </c>
      <c r="K725" s="49">
        <f t="shared" ref="K725" si="1619">HEX2DEC(LEFT(RIGHT(I725,2),1))</f>
        <v>1</v>
      </c>
      <c r="N725" s="17"/>
      <c r="O725" s="17"/>
    </row>
    <row r="726" spans="9:15">
      <c r="I726" s="45" t="s">
        <v>1075</v>
      </c>
      <c r="J726" s="17">
        <f t="shared" ref="J726:J728" si="1620">HEX2DEC(I726)</f>
        <v>6888</v>
      </c>
      <c r="K726" s="49">
        <f t="shared" ref="K726" si="1621">J726*$B$3</f>
        <v>558.13463999999999</v>
      </c>
      <c r="L726" s="49">
        <f t="shared" ref="L726" si="1622">K726+K727+K728</f>
        <v>664384438878.13464</v>
      </c>
      <c r="M726" s="50">
        <f t="shared" ref="M726" si="1623">J729+1</f>
        <v>2</v>
      </c>
      <c r="N726" s="17"/>
      <c r="O726" s="17">
        <f t="shared" ref="O726" si="1624">IF(AND(K729=1,K733=0),L730-L726,0)</f>
        <v>0</v>
      </c>
    </row>
    <row r="727" spans="9:15">
      <c r="I727" s="45" t="s">
        <v>1073</v>
      </c>
      <c r="J727" s="17">
        <f t="shared" si="1620"/>
        <v>48054790</v>
      </c>
      <c r="K727" s="49">
        <f t="shared" ref="K727" si="1625">J727*$B$2</f>
        <v>384438320</v>
      </c>
      <c r="L727" s="49"/>
      <c r="N727" s="17"/>
      <c r="O727" s="17"/>
    </row>
    <row r="728" spans="9:15">
      <c r="I728" s="45" t="s">
        <v>1074</v>
      </c>
      <c r="J728" s="17">
        <f t="shared" si="1620"/>
        <v>664</v>
      </c>
      <c r="K728" s="49">
        <f t="shared" ref="K728" si="1626">J728*1000000000</f>
        <v>664000000000</v>
      </c>
      <c r="L728" s="49"/>
      <c r="N728" s="17"/>
      <c r="O728" s="17"/>
    </row>
    <row r="729" spans="9:15">
      <c r="I729" s="45" t="s">
        <v>484</v>
      </c>
      <c r="J729" s="17">
        <f t="shared" ref="J729" si="1627">HEX2DEC(RIGHT(I729))</f>
        <v>1</v>
      </c>
      <c r="K729" s="49">
        <f t="shared" ref="K729" si="1628">HEX2DEC(LEFT(RIGHT(I729,2),1))</f>
        <v>0</v>
      </c>
      <c r="N729" s="17"/>
      <c r="O729" s="17"/>
    </row>
    <row r="730" spans="9:15">
      <c r="I730" s="45" t="s">
        <v>1076</v>
      </c>
      <c r="J730" s="17">
        <f t="shared" ref="J730:J732" si="1629">HEX2DEC(I730)</f>
        <v>3520</v>
      </c>
      <c r="K730" s="49">
        <f t="shared" ref="K730" si="1630">J730*$B$3</f>
        <v>285.22560000000004</v>
      </c>
      <c r="L730" s="49">
        <f t="shared" ref="L730" si="1631">K730+K731+K732</f>
        <v>666384482637.22559</v>
      </c>
      <c r="M730" s="50">
        <f t="shared" ref="M730" si="1632">J733+1</f>
        <v>2</v>
      </c>
      <c r="N730" s="17"/>
      <c r="O730" s="17">
        <f t="shared" ref="O730" si="1633">IF(AND(K733=1,K737=0),L734-L730,0)</f>
        <v>18.636962890625</v>
      </c>
    </row>
    <row r="731" spans="9:15">
      <c r="I731" s="45" t="s">
        <v>1077</v>
      </c>
      <c r="J731" s="17">
        <f t="shared" si="1629"/>
        <v>48060294</v>
      </c>
      <c r="K731" s="49">
        <f t="shared" ref="K731" si="1634">J731*$B$2</f>
        <v>384482352</v>
      </c>
      <c r="L731" s="49"/>
      <c r="N731" s="17"/>
      <c r="O731" s="17"/>
    </row>
    <row r="732" spans="9:15">
      <c r="I732" s="45" t="s">
        <v>1078</v>
      </c>
      <c r="J732" s="17">
        <f t="shared" si="1629"/>
        <v>666</v>
      </c>
      <c r="K732" s="49">
        <f t="shared" ref="K732" si="1635">J732*1000000000</f>
        <v>666000000000</v>
      </c>
      <c r="L732" s="49"/>
      <c r="N732" s="17"/>
      <c r="O732" s="17"/>
    </row>
    <row r="733" spans="9:15">
      <c r="I733" s="45" t="s">
        <v>699</v>
      </c>
      <c r="J733" s="17">
        <f t="shared" ref="J733" si="1636">HEX2DEC(RIGHT(I733))</f>
        <v>1</v>
      </c>
      <c r="K733" s="49">
        <f t="shared" ref="K733" si="1637">HEX2DEC(LEFT(RIGHT(I733,2),1))</f>
        <v>1</v>
      </c>
      <c r="N733" s="17"/>
      <c r="O733" s="17"/>
    </row>
    <row r="734" spans="9:15">
      <c r="I734" s="45" t="s">
        <v>1079</v>
      </c>
      <c r="J734" s="17">
        <f t="shared" ref="J734:J736" si="1638">HEX2DEC(I734)</f>
        <v>3750</v>
      </c>
      <c r="K734" s="49">
        <f t="shared" ref="K734" si="1639">J734*$B$3</f>
        <v>303.86250000000001</v>
      </c>
      <c r="L734" s="49">
        <f t="shared" ref="L734" si="1640">K734+K735+K736</f>
        <v>666384482655.86255</v>
      </c>
      <c r="M734" s="50">
        <f t="shared" ref="M734" si="1641">J737+1</f>
        <v>2</v>
      </c>
      <c r="N734" s="17"/>
      <c r="O734" s="17">
        <f t="shared" ref="O734" si="1642">IF(AND(K737=1,K741=0),L738-L734,0)</f>
        <v>0</v>
      </c>
    </row>
    <row r="735" spans="9:15">
      <c r="I735" s="45" t="s">
        <v>1077</v>
      </c>
      <c r="J735" s="17">
        <f t="shared" si="1638"/>
        <v>48060294</v>
      </c>
      <c r="K735" s="49">
        <f t="shared" ref="K735" si="1643">J735*$B$2</f>
        <v>384482352</v>
      </c>
      <c r="L735" s="49"/>
      <c r="N735" s="17"/>
      <c r="O735" s="17"/>
    </row>
    <row r="736" spans="9:15">
      <c r="I736" s="45" t="s">
        <v>1078</v>
      </c>
      <c r="J736" s="17">
        <f t="shared" si="1638"/>
        <v>666</v>
      </c>
      <c r="K736" s="49">
        <f t="shared" ref="K736" si="1644">J736*1000000000</f>
        <v>666000000000</v>
      </c>
      <c r="L736" s="49"/>
      <c r="N736" s="17"/>
      <c r="O736" s="17"/>
    </row>
    <row r="737" spans="9:15">
      <c r="I737" s="45" t="s">
        <v>484</v>
      </c>
      <c r="J737" s="17">
        <f t="shared" ref="J737" si="1645">HEX2DEC(RIGHT(I737))</f>
        <v>1</v>
      </c>
      <c r="K737" s="49">
        <f t="shared" ref="K737" si="1646">HEX2DEC(LEFT(RIGHT(I737,2),1))</f>
        <v>0</v>
      </c>
      <c r="N737" s="17"/>
      <c r="O737" s="17"/>
    </row>
    <row r="738" spans="9:15">
      <c r="I738" s="45" t="s">
        <v>1080</v>
      </c>
      <c r="J738" s="17">
        <f t="shared" ref="J738:J740" si="1647">HEX2DEC(I738)</f>
        <v>4148</v>
      </c>
      <c r="K738" s="49">
        <f t="shared" ref="K738" si="1648">J738*$B$3</f>
        <v>336.11243999999999</v>
      </c>
      <c r="L738" s="49">
        <f t="shared" ref="L738" si="1649">K738+K739+K740</f>
        <v>668384534912.11243</v>
      </c>
      <c r="M738" s="50">
        <f t="shared" ref="M738" si="1650">J741+1</f>
        <v>2</v>
      </c>
      <c r="N738" s="17"/>
      <c r="O738" s="17">
        <f t="shared" ref="O738" si="1651">IF(AND(K741=1,K745=0),L742-L738,0)</f>
        <v>18.474853515625</v>
      </c>
    </row>
    <row r="739" spans="9:15">
      <c r="I739" s="45" t="s">
        <v>1081</v>
      </c>
      <c r="J739" s="17">
        <f t="shared" si="1647"/>
        <v>48066822</v>
      </c>
      <c r="K739" s="49">
        <f t="shared" ref="K739" si="1652">J739*$B$2</f>
        <v>384534576</v>
      </c>
      <c r="L739" s="49"/>
      <c r="N739" s="17"/>
      <c r="O739" s="17"/>
    </row>
    <row r="740" spans="9:15">
      <c r="I740" s="45" t="s">
        <v>1082</v>
      </c>
      <c r="J740" s="17">
        <f t="shared" si="1647"/>
        <v>668</v>
      </c>
      <c r="K740" s="49">
        <f t="shared" ref="K740" si="1653">J740*1000000000</f>
        <v>668000000000</v>
      </c>
      <c r="L740" s="49"/>
      <c r="N740" s="17"/>
      <c r="O740" s="17"/>
    </row>
    <row r="741" spans="9:15">
      <c r="I741" s="45" t="s">
        <v>699</v>
      </c>
      <c r="J741" s="17">
        <f t="shared" ref="J741" si="1654">HEX2DEC(RIGHT(I741))</f>
        <v>1</v>
      </c>
      <c r="K741" s="49">
        <f t="shared" ref="K741" si="1655">HEX2DEC(LEFT(RIGHT(I741,2),1))</f>
        <v>1</v>
      </c>
      <c r="N741" s="17"/>
      <c r="O741" s="17"/>
    </row>
    <row r="742" spans="9:15">
      <c r="I742" s="45" t="s">
        <v>1083</v>
      </c>
      <c r="J742" s="17">
        <f t="shared" ref="J742:J744" si="1656">HEX2DEC(I742)</f>
        <v>4376</v>
      </c>
      <c r="K742" s="49">
        <f t="shared" ref="K742" si="1657">J742*$B$3</f>
        <v>354.58728000000002</v>
      </c>
      <c r="L742" s="49">
        <f t="shared" ref="L742" si="1658">K742+K743+K744</f>
        <v>668384534930.58728</v>
      </c>
      <c r="M742" s="50">
        <f t="shared" ref="M742" si="1659">J745+1</f>
        <v>2</v>
      </c>
      <c r="N742" s="17"/>
      <c r="O742" s="17">
        <f t="shared" ref="O742" si="1660">IF(AND(K745=1,K749=0),L746-L742,0)</f>
        <v>0</v>
      </c>
    </row>
    <row r="743" spans="9:15">
      <c r="I743" s="45" t="s">
        <v>1081</v>
      </c>
      <c r="J743" s="17">
        <f t="shared" si="1656"/>
        <v>48066822</v>
      </c>
      <c r="K743" s="49">
        <f t="shared" ref="K743" si="1661">J743*$B$2</f>
        <v>384534576</v>
      </c>
      <c r="L743" s="49"/>
      <c r="N743" s="17"/>
      <c r="O743" s="17"/>
    </row>
    <row r="744" spans="9:15">
      <c r="I744" s="45" t="s">
        <v>1082</v>
      </c>
      <c r="J744" s="17">
        <f t="shared" si="1656"/>
        <v>668</v>
      </c>
      <c r="K744" s="49">
        <f t="shared" ref="K744" si="1662">J744*1000000000</f>
        <v>668000000000</v>
      </c>
      <c r="L744" s="49"/>
      <c r="N744" s="17"/>
      <c r="O744" s="17"/>
    </row>
    <row r="745" spans="9:15">
      <c r="I745" s="45" t="s">
        <v>484</v>
      </c>
      <c r="J745" s="17">
        <f t="shared" ref="J745" si="1663">HEX2DEC(RIGHT(I745))</f>
        <v>1</v>
      </c>
      <c r="K745" s="49">
        <f t="shared" ref="K745" si="1664">HEX2DEC(LEFT(RIGHT(I745,2),1))</f>
        <v>0</v>
      </c>
      <c r="N745" s="17"/>
      <c r="O745" s="17"/>
    </row>
    <row r="746" spans="9:15">
      <c r="I746" s="45" t="s">
        <v>1084</v>
      </c>
      <c r="J746" s="17">
        <f t="shared" ref="J746:J748" si="1665">HEX2DEC(I746)</f>
        <v>6409</v>
      </c>
      <c r="K746" s="49">
        <f t="shared" ref="K746" si="1666">J746*$B$3</f>
        <v>519.32127000000003</v>
      </c>
      <c r="L746" s="49">
        <f t="shared" ref="L746" si="1667">K746+K747+K748</f>
        <v>670384598583.32129</v>
      </c>
      <c r="M746" s="50">
        <f t="shared" ref="M746" si="1668">J749+1</f>
        <v>2</v>
      </c>
      <c r="N746" s="17"/>
      <c r="O746" s="17">
        <f t="shared" ref="O746" si="1669">IF(AND(K749=1,K753=0),L750-L746,0)</f>
        <v>18.474853515625</v>
      </c>
    </row>
    <row r="747" spans="9:15">
      <c r="I747" s="45" t="s">
        <v>1085</v>
      </c>
      <c r="J747" s="17">
        <f t="shared" si="1665"/>
        <v>48074758</v>
      </c>
      <c r="K747" s="49">
        <f t="shared" ref="K747" si="1670">J747*$B$2</f>
        <v>384598064</v>
      </c>
      <c r="L747" s="49"/>
      <c r="N747" s="17"/>
      <c r="O747" s="17"/>
    </row>
    <row r="748" spans="9:15">
      <c r="I748" s="45" t="s">
        <v>1086</v>
      </c>
      <c r="J748" s="17">
        <f t="shared" si="1665"/>
        <v>670</v>
      </c>
      <c r="K748" s="49">
        <f t="shared" ref="K748" si="1671">J748*1000000000</f>
        <v>670000000000</v>
      </c>
      <c r="L748" s="49"/>
      <c r="N748" s="17"/>
      <c r="O748" s="17"/>
    </row>
    <row r="749" spans="9:15">
      <c r="I749" s="45" t="s">
        <v>699</v>
      </c>
      <c r="J749" s="17">
        <f t="shared" ref="J749" si="1672">HEX2DEC(RIGHT(I749))</f>
        <v>1</v>
      </c>
      <c r="K749" s="49">
        <f t="shared" ref="K749" si="1673">HEX2DEC(LEFT(RIGHT(I749,2),1))</f>
        <v>1</v>
      </c>
      <c r="N749" s="17"/>
      <c r="O749" s="17"/>
    </row>
    <row r="750" spans="9:15">
      <c r="I750" s="45" t="s">
        <v>1087</v>
      </c>
      <c r="J750" s="17">
        <f t="shared" ref="J750:J752" si="1674">HEX2DEC(I750)</f>
        <v>6637</v>
      </c>
      <c r="K750" s="49">
        <f t="shared" ref="K750" si="1675">J750*$B$3</f>
        <v>537.79611</v>
      </c>
      <c r="L750" s="49">
        <f t="shared" ref="L750" si="1676">K750+K751+K752</f>
        <v>670384598601.79614</v>
      </c>
      <c r="M750" s="50">
        <f t="shared" ref="M750" si="1677">J753+1</f>
        <v>2</v>
      </c>
      <c r="N750" s="17"/>
      <c r="O750" s="17">
        <f t="shared" ref="O750" si="1678">IF(AND(K753=1,K757=0),L754-L750,0)</f>
        <v>0</v>
      </c>
    </row>
    <row r="751" spans="9:15">
      <c r="I751" s="45" t="s">
        <v>1085</v>
      </c>
      <c r="J751" s="17">
        <f t="shared" si="1674"/>
        <v>48074758</v>
      </c>
      <c r="K751" s="49">
        <f t="shared" ref="K751" si="1679">J751*$B$2</f>
        <v>384598064</v>
      </c>
      <c r="L751" s="49"/>
      <c r="N751" s="17"/>
      <c r="O751" s="17"/>
    </row>
    <row r="752" spans="9:15">
      <c r="I752" s="45" t="s">
        <v>1086</v>
      </c>
      <c r="J752" s="17">
        <f t="shared" si="1674"/>
        <v>670</v>
      </c>
      <c r="K752" s="49">
        <f t="shared" ref="K752" si="1680">J752*1000000000</f>
        <v>670000000000</v>
      </c>
      <c r="L752" s="49"/>
      <c r="N752" s="17"/>
      <c r="O752" s="17"/>
    </row>
    <row r="753" spans="9:15">
      <c r="I753" s="45" t="s">
        <v>484</v>
      </c>
      <c r="J753" s="17">
        <f t="shared" ref="J753" si="1681">HEX2DEC(RIGHT(I753))</f>
        <v>1</v>
      </c>
      <c r="K753" s="49">
        <f t="shared" ref="K753" si="1682">HEX2DEC(LEFT(RIGHT(I753,2),1))</f>
        <v>0</v>
      </c>
      <c r="N753" s="17"/>
      <c r="O753" s="17"/>
    </row>
    <row r="754" spans="9:15">
      <c r="I754" s="45" t="s">
        <v>1088</v>
      </c>
      <c r="J754" s="17">
        <f t="shared" ref="J754:J756" si="1683">HEX2DEC(I754)</f>
        <v>7063</v>
      </c>
      <c r="K754" s="49">
        <f t="shared" ref="K754" si="1684">J754*$B$3</f>
        <v>572.31488999999999</v>
      </c>
      <c r="L754" s="49">
        <f t="shared" ref="L754" si="1685">K754+K755+K756</f>
        <v>672384659564.31494</v>
      </c>
      <c r="M754" s="50">
        <f t="shared" ref="M754" si="1686">J757+1</f>
        <v>2</v>
      </c>
      <c r="N754" s="17"/>
      <c r="O754" s="17">
        <f t="shared" ref="O754" si="1687">IF(AND(K757=1,K761=0),L758-L754,0)</f>
        <v>18.5557861328125</v>
      </c>
    </row>
    <row r="755" spans="9:15">
      <c r="I755" s="45" t="s">
        <v>1089</v>
      </c>
      <c r="J755" s="17">
        <f t="shared" si="1683"/>
        <v>48082374</v>
      </c>
      <c r="K755" s="49">
        <f t="shared" ref="K755" si="1688">J755*$B$2</f>
        <v>384658992</v>
      </c>
      <c r="L755" s="49"/>
      <c r="N755" s="17"/>
      <c r="O755" s="17"/>
    </row>
    <row r="756" spans="9:15">
      <c r="I756" s="45" t="s">
        <v>1090</v>
      </c>
      <c r="J756" s="17">
        <f t="shared" si="1683"/>
        <v>672</v>
      </c>
      <c r="K756" s="49">
        <f t="shared" ref="K756" si="1689">J756*1000000000</f>
        <v>672000000000</v>
      </c>
      <c r="L756" s="49"/>
      <c r="N756" s="17"/>
      <c r="O756" s="17"/>
    </row>
    <row r="757" spans="9:15">
      <c r="I757" s="45" t="s">
        <v>437</v>
      </c>
      <c r="J757" s="17">
        <f t="shared" ref="J757" si="1690">HEX2DEC(RIGHT(I757))</f>
        <v>1</v>
      </c>
      <c r="K757" s="49">
        <f t="shared" ref="K757" si="1691">HEX2DEC(LEFT(RIGHT(I757,2),1))</f>
        <v>1</v>
      </c>
      <c r="N757" s="17"/>
      <c r="O757" s="17"/>
    </row>
    <row r="758" spans="9:15">
      <c r="I758" s="45" t="s">
        <v>715</v>
      </c>
      <c r="J758" s="17">
        <f t="shared" ref="J758:J760" si="1692">HEX2DEC(I758)</f>
        <v>7292</v>
      </c>
      <c r="K758" s="49">
        <f t="shared" ref="K758" si="1693">J758*$B$3</f>
        <v>590.87076000000002</v>
      </c>
      <c r="L758" s="49">
        <f t="shared" ref="L758" si="1694">K758+K759+K760</f>
        <v>672384659582.87073</v>
      </c>
      <c r="M758" s="50">
        <f t="shared" ref="M758" si="1695">J761+1</f>
        <v>2</v>
      </c>
      <c r="N758" s="17"/>
      <c r="O758" s="17">
        <f t="shared" ref="O758" si="1696">IF(AND(K761=1,K765=0),L762-L758,0)</f>
        <v>0</v>
      </c>
    </row>
    <row r="759" spans="9:15">
      <c r="I759" s="45" t="s">
        <v>1089</v>
      </c>
      <c r="J759" s="17">
        <f t="shared" si="1692"/>
        <v>48082374</v>
      </c>
      <c r="K759" s="49">
        <f t="shared" ref="K759" si="1697">J759*$B$2</f>
        <v>384658992</v>
      </c>
      <c r="L759" s="49"/>
      <c r="N759" s="17"/>
      <c r="O759" s="17"/>
    </row>
    <row r="760" spans="9:15">
      <c r="I760" s="45" t="s">
        <v>1090</v>
      </c>
      <c r="J760" s="17">
        <f t="shared" si="1692"/>
        <v>672</v>
      </c>
      <c r="K760" s="49">
        <f t="shared" ref="K760" si="1698">J760*1000000000</f>
        <v>672000000000</v>
      </c>
      <c r="L760" s="49"/>
      <c r="N760" s="17"/>
      <c r="O760" s="17"/>
    </row>
    <row r="761" spans="9:15">
      <c r="I761" s="45" t="s">
        <v>484</v>
      </c>
      <c r="J761" s="17">
        <f t="shared" ref="J761" si="1699">HEX2DEC(RIGHT(I761))</f>
        <v>1</v>
      </c>
      <c r="K761" s="49">
        <f t="shared" ref="K761" si="1700">HEX2DEC(LEFT(RIGHT(I761,2),1))</f>
        <v>0</v>
      </c>
      <c r="N761" s="17"/>
      <c r="O761" s="17"/>
    </row>
    <row r="762" spans="9:15">
      <c r="I762" s="45" t="s">
        <v>1091</v>
      </c>
      <c r="J762" s="17">
        <f t="shared" ref="J762:J764" si="1701">HEX2DEC(I762)</f>
        <v>4684</v>
      </c>
      <c r="K762" s="49">
        <f t="shared" ref="K762" si="1702">J762*$B$3</f>
        <v>379.54452000000003</v>
      </c>
      <c r="L762" s="49">
        <f t="shared" ref="L762" si="1703">K762+K763+K764</f>
        <v>674384692139.54456</v>
      </c>
      <c r="M762" s="50">
        <f t="shared" ref="M762" si="1704">J765+1</f>
        <v>2</v>
      </c>
      <c r="N762" s="17"/>
      <c r="O762" s="17">
        <f t="shared" ref="O762" si="1705">IF(AND(K765=1,K769=0),L766-L762,0)</f>
        <v>18.6368408203125</v>
      </c>
    </row>
    <row r="763" spans="9:15">
      <c r="I763" s="45" t="s">
        <v>1092</v>
      </c>
      <c r="J763" s="17">
        <f t="shared" si="1701"/>
        <v>48086470</v>
      </c>
      <c r="K763" s="49">
        <f t="shared" ref="K763" si="1706">J763*$B$2</f>
        <v>384691760</v>
      </c>
      <c r="L763" s="49"/>
      <c r="N763" s="17"/>
      <c r="O763" s="17"/>
    </row>
    <row r="764" spans="9:15">
      <c r="I764" s="45" t="s">
        <v>1093</v>
      </c>
      <c r="J764" s="17">
        <f t="shared" si="1701"/>
        <v>674</v>
      </c>
      <c r="K764" s="49">
        <f t="shared" ref="K764" si="1707">J764*1000000000</f>
        <v>674000000000</v>
      </c>
      <c r="L764" s="49"/>
      <c r="N764" s="17"/>
      <c r="O764" s="17"/>
    </row>
    <row r="765" spans="9:15">
      <c r="I765" s="45" t="s">
        <v>699</v>
      </c>
      <c r="J765" s="17">
        <f t="shared" ref="J765" si="1708">HEX2DEC(RIGHT(I765))</f>
        <v>1</v>
      </c>
      <c r="K765" s="49">
        <f t="shared" ref="K765" si="1709">HEX2DEC(LEFT(RIGHT(I765,2),1))</f>
        <v>1</v>
      </c>
      <c r="N765" s="17"/>
      <c r="O765" s="17"/>
    </row>
    <row r="766" spans="9:15">
      <c r="I766" s="45" t="s">
        <v>1094</v>
      </c>
      <c r="J766" s="17">
        <f t="shared" ref="J766:J768" si="1710">HEX2DEC(I766)</f>
        <v>4914</v>
      </c>
      <c r="K766" s="49">
        <f t="shared" ref="K766" si="1711">J766*$B$3</f>
        <v>398.18142</v>
      </c>
      <c r="L766" s="49">
        <f t="shared" ref="L766" si="1712">K766+K767+K768</f>
        <v>674384692158.1814</v>
      </c>
      <c r="M766" s="50">
        <f t="shared" ref="M766" si="1713">J769+1</f>
        <v>2</v>
      </c>
      <c r="N766" s="17"/>
      <c r="O766" s="17">
        <f t="shared" ref="O766" si="1714">IF(AND(K769=1,K773=0),L770-L766,0)</f>
        <v>0</v>
      </c>
    </row>
    <row r="767" spans="9:15">
      <c r="I767" s="45" t="s">
        <v>1092</v>
      </c>
      <c r="J767" s="17">
        <f t="shared" si="1710"/>
        <v>48086470</v>
      </c>
      <c r="K767" s="49">
        <f t="shared" ref="K767" si="1715">J767*$B$2</f>
        <v>384691760</v>
      </c>
      <c r="L767" s="49"/>
      <c r="N767" s="17"/>
      <c r="O767" s="17"/>
    </row>
    <row r="768" spans="9:15">
      <c r="I768" s="45" t="s">
        <v>1093</v>
      </c>
      <c r="J768" s="17">
        <f t="shared" si="1710"/>
        <v>674</v>
      </c>
      <c r="K768" s="49">
        <f t="shared" ref="K768" si="1716">J768*1000000000</f>
        <v>674000000000</v>
      </c>
      <c r="L768" s="49"/>
      <c r="N768" s="17"/>
      <c r="O768" s="17"/>
    </row>
    <row r="769" spans="9:15">
      <c r="I769" s="45" t="s">
        <v>484</v>
      </c>
      <c r="J769" s="17">
        <f t="shared" ref="J769" si="1717">HEX2DEC(RIGHT(I769))</f>
        <v>1</v>
      </c>
      <c r="K769" s="49">
        <f t="shared" ref="K769" si="1718">HEX2DEC(LEFT(RIGHT(I769,2),1))</f>
        <v>0</v>
      </c>
      <c r="N769" s="17"/>
      <c r="O769" s="17"/>
    </row>
    <row r="770" spans="9:15">
      <c r="I770" s="45" t="s">
        <v>1095</v>
      </c>
      <c r="J770" s="17">
        <f t="shared" ref="J770:J772" si="1719">HEX2DEC(I770)</f>
        <v>6468</v>
      </c>
      <c r="K770" s="49">
        <f t="shared" ref="K770" si="1720">J770*$B$3</f>
        <v>524.10203999999999</v>
      </c>
      <c r="L770" s="49">
        <f t="shared" ref="L770" si="1721">K770+K771+K772</f>
        <v>676384766012.10205</v>
      </c>
      <c r="M770" s="50">
        <f t="shared" ref="M770" si="1722">J773+1</f>
        <v>2</v>
      </c>
      <c r="N770" s="17"/>
      <c r="O770" s="17">
        <f t="shared" ref="O770" si="1723">IF(AND(K773=1,K777=0),L774-L770,0)</f>
        <v>18.6368408203125</v>
      </c>
    </row>
    <row r="771" spans="9:15">
      <c r="I771" s="45" t="s">
        <v>1096</v>
      </c>
      <c r="J771" s="17">
        <f t="shared" si="1719"/>
        <v>48095686</v>
      </c>
      <c r="K771" s="49">
        <f t="shared" ref="K771" si="1724">J771*$B$2</f>
        <v>384765488</v>
      </c>
      <c r="L771" s="49"/>
      <c r="N771" s="17"/>
      <c r="O771" s="17"/>
    </row>
    <row r="772" spans="9:15">
      <c r="I772" s="45" t="s">
        <v>1097</v>
      </c>
      <c r="J772" s="17">
        <f t="shared" si="1719"/>
        <v>676</v>
      </c>
      <c r="K772" s="49">
        <f t="shared" ref="K772" si="1725">J772*1000000000</f>
        <v>676000000000</v>
      </c>
      <c r="L772" s="49"/>
      <c r="N772" s="17"/>
      <c r="O772" s="17"/>
    </row>
    <row r="773" spans="9:15">
      <c r="I773" s="45" t="s">
        <v>699</v>
      </c>
      <c r="J773" s="17">
        <f t="shared" ref="J773" si="1726">HEX2DEC(RIGHT(I773))</f>
        <v>1</v>
      </c>
      <c r="K773" s="49">
        <f t="shared" ref="K773" si="1727">HEX2DEC(LEFT(RIGHT(I773,2),1))</f>
        <v>1</v>
      </c>
      <c r="N773" s="17"/>
      <c r="O773" s="17"/>
    </row>
    <row r="774" spans="9:15">
      <c r="I774" s="45" t="s">
        <v>1098</v>
      </c>
      <c r="J774" s="17">
        <f t="shared" ref="J774:J776" si="1728">HEX2DEC(I774)</f>
        <v>6698</v>
      </c>
      <c r="K774" s="49">
        <f t="shared" ref="K774" si="1729">J774*$B$3</f>
        <v>542.73894000000007</v>
      </c>
      <c r="L774" s="49">
        <f t="shared" ref="L774" si="1730">K774+K775+K776</f>
        <v>676384766030.73889</v>
      </c>
      <c r="M774" s="50">
        <f t="shared" ref="M774" si="1731">J777+1</f>
        <v>2</v>
      </c>
      <c r="N774" s="17"/>
      <c r="O774" s="17">
        <f t="shared" ref="O774" si="1732">IF(AND(K777=1,K781=0),L778-L774,0)</f>
        <v>0</v>
      </c>
    </row>
    <row r="775" spans="9:15">
      <c r="I775" s="45" t="s">
        <v>1096</v>
      </c>
      <c r="J775" s="17">
        <f t="shared" si="1728"/>
        <v>48095686</v>
      </c>
      <c r="K775" s="49">
        <f t="shared" ref="K775" si="1733">J775*$B$2</f>
        <v>384765488</v>
      </c>
      <c r="L775" s="49"/>
      <c r="N775" s="17"/>
      <c r="O775" s="17"/>
    </row>
    <row r="776" spans="9:15">
      <c r="I776" s="45" t="s">
        <v>1097</v>
      </c>
      <c r="J776" s="17">
        <f t="shared" si="1728"/>
        <v>676</v>
      </c>
      <c r="K776" s="49">
        <f t="shared" ref="K776" si="1734">J776*1000000000</f>
        <v>676000000000</v>
      </c>
      <c r="L776" s="49"/>
      <c r="N776" s="17"/>
      <c r="O776" s="17"/>
    </row>
    <row r="777" spans="9:15">
      <c r="I777" s="45" t="s">
        <v>484</v>
      </c>
      <c r="J777" s="17">
        <f t="shared" ref="J777" si="1735">HEX2DEC(RIGHT(I777))</f>
        <v>1</v>
      </c>
      <c r="K777" s="49">
        <f t="shared" ref="K777" si="1736">HEX2DEC(LEFT(RIGHT(I777,2),1))</f>
        <v>0</v>
      </c>
      <c r="N777" s="17"/>
      <c r="O777" s="17"/>
    </row>
    <row r="778" spans="9:15">
      <c r="I778" s="45" t="s">
        <v>1099</v>
      </c>
      <c r="J778" s="17">
        <f t="shared" ref="J778:J780" si="1737">HEX2DEC(I778)</f>
        <v>6314</v>
      </c>
      <c r="K778" s="49">
        <f t="shared" ref="K778" si="1738">J778*$B$3</f>
        <v>511.62342000000001</v>
      </c>
      <c r="L778" s="49">
        <f t="shared" ref="L778" si="1739">K778+K779+K780</f>
        <v>678384829487.62341</v>
      </c>
      <c r="M778" s="50">
        <f t="shared" ref="M778" si="1740">J781+1</f>
        <v>2</v>
      </c>
      <c r="N778" s="17"/>
      <c r="O778" s="17">
        <f t="shared" ref="O778" si="1741">IF(AND(K781=1,K785=0),L782-L778,0)</f>
        <v>18.555908203125</v>
      </c>
    </row>
    <row r="779" spans="9:15">
      <c r="I779" s="45" t="s">
        <v>1100</v>
      </c>
      <c r="J779" s="17">
        <f t="shared" si="1737"/>
        <v>48103622</v>
      </c>
      <c r="K779" s="49">
        <f t="shared" ref="K779" si="1742">J779*$B$2</f>
        <v>384828976</v>
      </c>
      <c r="L779" s="49"/>
      <c r="N779" s="17"/>
      <c r="O779" s="17"/>
    </row>
    <row r="780" spans="9:15">
      <c r="I780" s="45" t="s">
        <v>1101</v>
      </c>
      <c r="J780" s="17">
        <f t="shared" si="1737"/>
        <v>678</v>
      </c>
      <c r="K780" s="49">
        <f t="shared" ref="K780" si="1743">J780*1000000000</f>
        <v>678000000000</v>
      </c>
      <c r="L780" s="49"/>
      <c r="N780" s="17"/>
      <c r="O780" s="17"/>
    </row>
    <row r="781" spans="9:15">
      <c r="I781" s="45" t="s">
        <v>699</v>
      </c>
      <c r="J781" s="17">
        <f t="shared" ref="J781" si="1744">HEX2DEC(RIGHT(I781))</f>
        <v>1</v>
      </c>
      <c r="K781" s="49">
        <f t="shared" ref="K781" si="1745">HEX2DEC(LEFT(RIGHT(I781,2),1))</f>
        <v>1</v>
      </c>
      <c r="N781" s="17"/>
      <c r="O781" s="17"/>
    </row>
    <row r="782" spans="9:15">
      <c r="I782" s="45" t="s">
        <v>1102</v>
      </c>
      <c r="J782" s="17">
        <f t="shared" ref="J782:J784" si="1746">HEX2DEC(I782)</f>
        <v>6543</v>
      </c>
      <c r="K782" s="49">
        <f t="shared" ref="K782" si="1747">J782*$B$3</f>
        <v>530.17929000000004</v>
      </c>
      <c r="L782" s="49">
        <f t="shared" ref="L782" si="1748">K782+K783+K784</f>
        <v>678384829506.17932</v>
      </c>
      <c r="M782" s="50">
        <f t="shared" ref="M782" si="1749">J785+1</f>
        <v>2</v>
      </c>
      <c r="N782" s="17"/>
      <c r="O782" s="17">
        <f t="shared" ref="O782" si="1750">IF(AND(K785=1,K789=0),L786-L782,0)</f>
        <v>0</v>
      </c>
    </row>
    <row r="783" spans="9:15">
      <c r="I783" s="45" t="s">
        <v>1100</v>
      </c>
      <c r="J783" s="17">
        <f t="shared" si="1746"/>
        <v>48103622</v>
      </c>
      <c r="K783" s="49">
        <f t="shared" ref="K783" si="1751">J783*$B$2</f>
        <v>384828976</v>
      </c>
      <c r="L783" s="49"/>
      <c r="N783" s="17"/>
      <c r="O783" s="17"/>
    </row>
    <row r="784" spans="9:15">
      <c r="I784" s="45" t="s">
        <v>1101</v>
      </c>
      <c r="J784" s="17">
        <f t="shared" si="1746"/>
        <v>678</v>
      </c>
      <c r="K784" s="49">
        <f t="shared" ref="K784" si="1752">J784*1000000000</f>
        <v>678000000000</v>
      </c>
      <c r="L784" s="49"/>
      <c r="N784" s="17"/>
      <c r="O784" s="17"/>
    </row>
    <row r="785" spans="9:15">
      <c r="I785" s="45" t="s">
        <v>484</v>
      </c>
      <c r="J785" s="17">
        <f t="shared" ref="J785" si="1753">HEX2DEC(RIGHT(I785))</f>
        <v>1</v>
      </c>
      <c r="K785" s="49">
        <f t="shared" ref="K785" si="1754">HEX2DEC(LEFT(RIGHT(I785,2),1))</f>
        <v>0</v>
      </c>
      <c r="N785" s="17"/>
      <c r="O785" s="17"/>
    </row>
    <row r="786" spans="9:15">
      <c r="I786" s="45" t="s">
        <v>1103</v>
      </c>
      <c r="J786" s="17">
        <f t="shared" ref="J786:J788" si="1755">HEX2DEC(I786)</f>
        <v>7300</v>
      </c>
      <c r="K786" s="49">
        <f t="shared" ref="K786" si="1756">J786*$B$3</f>
        <v>591.51900000000001</v>
      </c>
      <c r="L786" s="49">
        <f t="shared" ref="L786" si="1757">K786+K787+K788</f>
        <v>680384863871.51904</v>
      </c>
      <c r="M786" s="50">
        <f t="shared" ref="M786" si="1758">J789+1</f>
        <v>2</v>
      </c>
      <c r="N786" s="17"/>
      <c r="O786" s="17">
        <f t="shared" ref="O786" si="1759">IF(AND(K789=1,K793=0),L790-L786,0)</f>
        <v>18.932373046875</v>
      </c>
    </row>
    <row r="787" spans="9:15">
      <c r="I787" s="45" t="s">
        <v>1104</v>
      </c>
      <c r="J787" s="17">
        <f t="shared" si="1755"/>
        <v>48107910</v>
      </c>
      <c r="K787" s="49">
        <f t="shared" ref="K787" si="1760">J787*$B$2</f>
        <v>384863280</v>
      </c>
      <c r="L787" s="49"/>
      <c r="N787" s="17"/>
      <c r="O787" s="17"/>
    </row>
    <row r="788" spans="9:15">
      <c r="I788" s="45" t="s">
        <v>1105</v>
      </c>
      <c r="J788" s="17">
        <f t="shared" si="1755"/>
        <v>680</v>
      </c>
      <c r="K788" s="49">
        <f t="shared" ref="K788" si="1761">J788*1000000000</f>
        <v>680000000000</v>
      </c>
      <c r="L788" s="49"/>
      <c r="N788" s="17"/>
      <c r="O788" s="17"/>
    </row>
    <row r="789" spans="9:15">
      <c r="I789" s="45" t="s">
        <v>699</v>
      </c>
      <c r="J789" s="17">
        <f t="shared" ref="J789" si="1762">HEX2DEC(RIGHT(I789))</f>
        <v>1</v>
      </c>
      <c r="K789" s="49">
        <f t="shared" ref="K789" si="1763">HEX2DEC(LEFT(RIGHT(I789,2),1))</f>
        <v>1</v>
      </c>
      <c r="N789" s="17"/>
      <c r="O789" s="17"/>
    </row>
    <row r="790" spans="9:15">
      <c r="I790" s="45" t="s">
        <v>1106</v>
      </c>
      <c r="J790" s="17">
        <f t="shared" ref="J790:J792" si="1764">HEX2DEC(I790)</f>
        <v>1215</v>
      </c>
      <c r="K790" s="49">
        <f t="shared" ref="K790" si="1765">J790*$B$3</f>
        <v>98.451450000000008</v>
      </c>
      <c r="L790" s="49">
        <f t="shared" ref="L790" si="1766">K790+K791+K792</f>
        <v>680384863890.45142</v>
      </c>
      <c r="M790" s="50">
        <f t="shared" ref="M790" si="1767">J793+1</f>
        <v>2</v>
      </c>
      <c r="N790" s="17"/>
      <c r="O790" s="17">
        <f t="shared" ref="O790" si="1768">IF(AND(K793=1,K797=0),L794-L790,0)</f>
        <v>0</v>
      </c>
    </row>
    <row r="791" spans="9:15">
      <c r="I791" s="45" t="s">
        <v>1107</v>
      </c>
      <c r="J791" s="17">
        <f t="shared" si="1764"/>
        <v>48107974</v>
      </c>
      <c r="K791" s="49">
        <f t="shared" ref="K791" si="1769">J791*$B$2</f>
        <v>384863792</v>
      </c>
      <c r="L791" s="49"/>
      <c r="N791" s="17"/>
      <c r="O791" s="17"/>
    </row>
    <row r="792" spans="9:15">
      <c r="I792" s="45" t="s">
        <v>1105</v>
      </c>
      <c r="J792" s="17">
        <f t="shared" si="1764"/>
        <v>680</v>
      </c>
      <c r="K792" s="49">
        <f t="shared" ref="K792" si="1770">J792*1000000000</f>
        <v>680000000000</v>
      </c>
      <c r="L792" s="49"/>
      <c r="N792" s="17"/>
      <c r="O792" s="17"/>
    </row>
    <row r="793" spans="9:15">
      <c r="I793" s="45" t="s">
        <v>484</v>
      </c>
      <c r="J793" s="17">
        <f t="shared" ref="J793" si="1771">HEX2DEC(RIGHT(I793))</f>
        <v>1</v>
      </c>
      <c r="K793" s="49">
        <f t="shared" ref="K793" si="1772">HEX2DEC(LEFT(RIGHT(I793,2),1))</f>
        <v>0</v>
      </c>
      <c r="N793" s="17"/>
      <c r="O793" s="17"/>
    </row>
    <row r="794" spans="9:15">
      <c r="I794" s="45" t="s">
        <v>1108</v>
      </c>
      <c r="J794" s="17">
        <f t="shared" ref="J794:J796" si="1773">HEX2DEC(I794)</f>
        <v>1651</v>
      </c>
      <c r="K794" s="49">
        <f t="shared" ref="K794" si="1774">J794*$B$3</f>
        <v>133.78053</v>
      </c>
      <c r="L794" s="49">
        <f t="shared" ref="L794" si="1775">K794+K795+K796</f>
        <v>682384928949.78052</v>
      </c>
      <c r="M794" s="50">
        <f t="shared" ref="M794" si="1776">J797+1</f>
        <v>2</v>
      </c>
      <c r="N794" s="17"/>
      <c r="O794" s="17">
        <f t="shared" ref="O794" si="1777">IF(AND(K797=1,K801=0),L798-L794,0)</f>
        <v>18.474853515625</v>
      </c>
    </row>
    <row r="795" spans="9:15">
      <c r="I795" s="45" t="s">
        <v>1109</v>
      </c>
      <c r="J795" s="17">
        <f t="shared" si="1773"/>
        <v>48116102</v>
      </c>
      <c r="K795" s="49">
        <f t="shared" ref="K795" si="1778">J795*$B$2</f>
        <v>384928816</v>
      </c>
      <c r="L795" s="49"/>
      <c r="N795" s="17"/>
      <c r="O795" s="17"/>
    </row>
    <row r="796" spans="9:15">
      <c r="I796" s="45" t="s">
        <v>1110</v>
      </c>
      <c r="J796" s="17">
        <f t="shared" si="1773"/>
        <v>682</v>
      </c>
      <c r="K796" s="49">
        <f t="shared" ref="K796" si="1779">J796*1000000000</f>
        <v>682000000000</v>
      </c>
      <c r="L796" s="49"/>
      <c r="N796" s="17"/>
      <c r="O796" s="17"/>
    </row>
    <row r="797" spans="9:15">
      <c r="I797" s="45" t="s">
        <v>699</v>
      </c>
      <c r="J797" s="17">
        <f t="shared" ref="J797" si="1780">HEX2DEC(RIGHT(I797))</f>
        <v>1</v>
      </c>
      <c r="K797" s="49">
        <f t="shared" ref="K797" si="1781">HEX2DEC(LEFT(RIGHT(I797,2),1))</f>
        <v>1</v>
      </c>
      <c r="N797" s="17"/>
      <c r="O797" s="17"/>
    </row>
    <row r="798" spans="9:15">
      <c r="I798" s="45" t="s">
        <v>1111</v>
      </c>
      <c r="J798" s="17">
        <f t="shared" ref="J798:J800" si="1782">HEX2DEC(I798)</f>
        <v>1879</v>
      </c>
      <c r="K798" s="49">
        <f t="shared" ref="K798" si="1783">J798*$B$3</f>
        <v>152.25537</v>
      </c>
      <c r="L798" s="49">
        <f t="shared" ref="L798" si="1784">K798+K799+K800</f>
        <v>682384928968.25537</v>
      </c>
      <c r="M798" s="50">
        <f t="shared" ref="M798" si="1785">J801+1</f>
        <v>2</v>
      </c>
      <c r="N798" s="17"/>
      <c r="O798" s="17">
        <f t="shared" ref="O798" si="1786">IF(AND(K801=1,K805=0),L802-L798,0)</f>
        <v>0</v>
      </c>
    </row>
    <row r="799" spans="9:15">
      <c r="I799" s="45" t="s">
        <v>1109</v>
      </c>
      <c r="J799" s="17">
        <f t="shared" si="1782"/>
        <v>48116102</v>
      </c>
      <c r="K799" s="49">
        <f t="shared" ref="K799" si="1787">J799*$B$2</f>
        <v>384928816</v>
      </c>
      <c r="L799" s="49"/>
      <c r="N799" s="17"/>
      <c r="O799" s="17"/>
    </row>
    <row r="800" spans="9:15">
      <c r="I800" s="45" t="s">
        <v>1110</v>
      </c>
      <c r="J800" s="17">
        <f t="shared" si="1782"/>
        <v>682</v>
      </c>
      <c r="K800" s="49">
        <f t="shared" ref="K800" si="1788">J800*1000000000</f>
        <v>682000000000</v>
      </c>
      <c r="L800" s="49"/>
      <c r="N800" s="17"/>
      <c r="O800" s="17"/>
    </row>
    <row r="801" spans="9:15">
      <c r="I801" s="45" t="s">
        <v>484</v>
      </c>
      <c r="J801" s="17">
        <f t="shared" ref="J801" si="1789">HEX2DEC(RIGHT(I801))</f>
        <v>1</v>
      </c>
      <c r="K801" s="49">
        <f t="shared" ref="K801" si="1790">HEX2DEC(LEFT(RIGHT(I801,2),1))</f>
        <v>0</v>
      </c>
      <c r="N801" s="17"/>
      <c r="O801" s="17"/>
    </row>
    <row r="802" spans="9:15">
      <c r="I802" s="45" t="s">
        <v>1112</v>
      </c>
      <c r="J802" s="17">
        <f t="shared" ref="J802:J804" si="1791">HEX2DEC(I802)</f>
        <v>3429</v>
      </c>
      <c r="K802" s="49">
        <f t="shared" ref="K802" si="1792">J802*$B$3</f>
        <v>277.85187000000002</v>
      </c>
      <c r="L802" s="49">
        <f t="shared" ref="L802" si="1793">K802+K803+K804</f>
        <v>684384998725.85193</v>
      </c>
      <c r="M802" s="50">
        <f t="shared" ref="M802" si="1794">J805+1</f>
        <v>2</v>
      </c>
      <c r="N802" s="17"/>
      <c r="O802" s="17">
        <f t="shared" ref="O802" si="1795">IF(AND(K805=1,K809=0),L806-L802,0)</f>
        <v>18.6368408203125</v>
      </c>
    </row>
    <row r="803" spans="9:15">
      <c r="I803" s="45" t="s">
        <v>1113</v>
      </c>
      <c r="J803" s="17">
        <f t="shared" si="1791"/>
        <v>48124806</v>
      </c>
      <c r="K803" s="49">
        <f t="shared" ref="K803" si="1796">J803*$B$2</f>
        <v>384998448</v>
      </c>
      <c r="L803" s="49"/>
      <c r="N803" s="17"/>
      <c r="O803" s="17"/>
    </row>
    <row r="804" spans="9:15">
      <c r="I804" s="45" t="s">
        <v>1114</v>
      </c>
      <c r="J804" s="17">
        <f t="shared" si="1791"/>
        <v>684</v>
      </c>
      <c r="K804" s="49">
        <f t="shared" ref="K804" si="1797">J804*1000000000</f>
        <v>684000000000</v>
      </c>
      <c r="L804" s="49"/>
      <c r="N804" s="17"/>
      <c r="O804" s="17"/>
    </row>
    <row r="805" spans="9:15">
      <c r="I805" s="45" t="s">
        <v>699</v>
      </c>
      <c r="J805" s="17">
        <f t="shared" ref="J805" si="1798">HEX2DEC(RIGHT(I805))</f>
        <v>1</v>
      </c>
      <c r="K805" s="49">
        <f t="shared" ref="K805" si="1799">HEX2DEC(LEFT(RIGHT(I805,2),1))</f>
        <v>1</v>
      </c>
      <c r="N805" s="17"/>
      <c r="O805" s="17"/>
    </row>
    <row r="806" spans="9:15">
      <c r="I806" s="45" t="s">
        <v>1115</v>
      </c>
      <c r="J806" s="17">
        <f t="shared" ref="J806:J808" si="1800">HEX2DEC(I806)</f>
        <v>3659</v>
      </c>
      <c r="K806" s="49">
        <f t="shared" ref="K806" si="1801">J806*$B$3</f>
        <v>296.48877000000005</v>
      </c>
      <c r="L806" s="49">
        <f t="shared" ref="L806" si="1802">K806+K807+K808</f>
        <v>684384998744.48877</v>
      </c>
      <c r="M806" s="50">
        <f t="shared" ref="M806" si="1803">J809+1</f>
        <v>2</v>
      </c>
      <c r="N806" s="17"/>
      <c r="O806" s="17">
        <f t="shared" ref="O806" si="1804">IF(AND(K809=1,K813=0),L810-L806,0)</f>
        <v>0</v>
      </c>
    </row>
    <row r="807" spans="9:15">
      <c r="I807" s="45" t="s">
        <v>1113</v>
      </c>
      <c r="J807" s="17">
        <f t="shared" si="1800"/>
        <v>48124806</v>
      </c>
      <c r="K807" s="49">
        <f t="shared" ref="K807" si="1805">J807*$B$2</f>
        <v>384998448</v>
      </c>
      <c r="L807" s="49"/>
      <c r="N807" s="17"/>
      <c r="O807" s="17"/>
    </row>
    <row r="808" spans="9:15">
      <c r="I808" s="45" t="s">
        <v>1114</v>
      </c>
      <c r="J808" s="17">
        <f t="shared" si="1800"/>
        <v>684</v>
      </c>
      <c r="K808" s="49">
        <f t="shared" ref="K808" si="1806">J808*1000000000</f>
        <v>684000000000</v>
      </c>
      <c r="L808" s="49"/>
      <c r="N808" s="17"/>
      <c r="O808" s="17"/>
    </row>
    <row r="809" spans="9:15">
      <c r="I809" s="45" t="s">
        <v>484</v>
      </c>
      <c r="J809" s="17">
        <f t="shared" ref="J809" si="1807">HEX2DEC(RIGHT(I809))</f>
        <v>1</v>
      </c>
      <c r="K809" s="49">
        <f t="shared" ref="K809" si="1808">HEX2DEC(LEFT(RIGHT(I809,2),1))</f>
        <v>0</v>
      </c>
      <c r="N809" s="17"/>
      <c r="O809" s="17"/>
    </row>
    <row r="810" spans="9:15">
      <c r="I810" s="45" t="s">
        <v>1116</v>
      </c>
      <c r="J810" s="17">
        <f t="shared" ref="J810:J812" si="1809">HEX2DEC(I810)</f>
        <v>6710</v>
      </c>
      <c r="K810" s="49">
        <f t="shared" ref="K810" si="1810">J810*$B$3</f>
        <v>543.71130000000005</v>
      </c>
      <c r="L810" s="49">
        <f t="shared" ref="L810" si="1811">K810+K811+K812</f>
        <v>686385041999.7113</v>
      </c>
      <c r="M810" s="50">
        <f t="shared" ref="M810" si="1812">J813+1</f>
        <v>2</v>
      </c>
      <c r="N810" s="17"/>
      <c r="O810" s="17">
        <f t="shared" ref="O810" si="1813">IF(AND(K813=1,K817=0),L814-L810,0)</f>
        <v>18.474853515625</v>
      </c>
    </row>
    <row r="811" spans="9:15">
      <c r="I811" s="45" t="s">
        <v>1117</v>
      </c>
      <c r="J811" s="17">
        <f t="shared" si="1809"/>
        <v>48130182</v>
      </c>
      <c r="K811" s="49">
        <f t="shared" ref="K811" si="1814">J811*$B$2</f>
        <v>385041456</v>
      </c>
      <c r="L811" s="49"/>
      <c r="N811" s="17"/>
      <c r="O811" s="17"/>
    </row>
    <row r="812" spans="9:15">
      <c r="I812" s="45" t="s">
        <v>1118</v>
      </c>
      <c r="J812" s="17">
        <f t="shared" si="1809"/>
        <v>686</v>
      </c>
      <c r="K812" s="49">
        <f t="shared" ref="K812" si="1815">J812*1000000000</f>
        <v>686000000000</v>
      </c>
      <c r="L812" s="49"/>
      <c r="N812" s="17"/>
      <c r="O812" s="17"/>
    </row>
    <row r="813" spans="9:15">
      <c r="I813" s="45" t="s">
        <v>699</v>
      </c>
      <c r="J813" s="17">
        <f t="shared" ref="J813" si="1816">HEX2DEC(RIGHT(I813))</f>
        <v>1</v>
      </c>
      <c r="K813" s="49">
        <f t="shared" ref="K813" si="1817">HEX2DEC(LEFT(RIGHT(I813,2),1))</f>
        <v>1</v>
      </c>
      <c r="N813" s="17"/>
      <c r="O813" s="17"/>
    </row>
    <row r="814" spans="9:15">
      <c r="I814" s="45" t="s">
        <v>1119</v>
      </c>
      <c r="J814" s="17">
        <f t="shared" ref="J814:J816" si="1818">HEX2DEC(I814)</f>
        <v>6938</v>
      </c>
      <c r="K814" s="49">
        <f t="shared" ref="K814" si="1819">J814*$B$3</f>
        <v>562.18614000000002</v>
      </c>
      <c r="L814" s="49">
        <f t="shared" ref="L814" si="1820">K814+K815+K816</f>
        <v>686385042018.18616</v>
      </c>
      <c r="M814" s="50">
        <f t="shared" ref="M814" si="1821">J817+1</f>
        <v>2</v>
      </c>
      <c r="N814" s="17"/>
      <c r="O814" s="17">
        <f t="shared" ref="O814" si="1822">IF(AND(K817=1,K821=0),L818-L814,0)</f>
        <v>0</v>
      </c>
    </row>
    <row r="815" spans="9:15">
      <c r="I815" s="45" t="s">
        <v>1117</v>
      </c>
      <c r="J815" s="17">
        <f t="shared" si="1818"/>
        <v>48130182</v>
      </c>
      <c r="K815" s="49">
        <f t="shared" ref="K815" si="1823">J815*$B$2</f>
        <v>385041456</v>
      </c>
      <c r="L815" s="49"/>
      <c r="N815" s="17"/>
      <c r="O815" s="17"/>
    </row>
    <row r="816" spans="9:15">
      <c r="I816" s="45" t="s">
        <v>1118</v>
      </c>
      <c r="J816" s="17">
        <f t="shared" si="1818"/>
        <v>686</v>
      </c>
      <c r="K816" s="49">
        <f t="shared" ref="K816" si="1824">J816*1000000000</f>
        <v>686000000000</v>
      </c>
      <c r="L816" s="49"/>
      <c r="N816" s="17"/>
      <c r="O816" s="17"/>
    </row>
    <row r="817" spans="9:15">
      <c r="I817" s="45" t="s">
        <v>484</v>
      </c>
      <c r="J817" s="17">
        <f t="shared" ref="J817" si="1825">HEX2DEC(RIGHT(I817))</f>
        <v>1</v>
      </c>
      <c r="K817" s="49">
        <f t="shared" ref="K817" si="1826">HEX2DEC(LEFT(RIGHT(I817,2),1))</f>
        <v>0</v>
      </c>
      <c r="N817" s="17"/>
      <c r="O817" s="17"/>
    </row>
    <row r="818" spans="9:15">
      <c r="I818" s="45" t="s">
        <v>1120</v>
      </c>
      <c r="J818" s="17">
        <f t="shared" ref="J818:J820" si="1827">HEX2DEC(I818)</f>
        <v>2061</v>
      </c>
      <c r="K818" s="49">
        <f t="shared" ref="K818" si="1828">J818*$B$3</f>
        <v>167.00283000000002</v>
      </c>
      <c r="L818" s="49">
        <f t="shared" ref="L818" si="1829">K818+K819+K820</f>
        <v>688385107671.00281</v>
      </c>
      <c r="M818" s="50">
        <f t="shared" ref="M818" si="1830">J821+1</f>
        <v>2</v>
      </c>
      <c r="N818" s="17"/>
      <c r="O818" s="17">
        <f t="shared" ref="O818" si="1831">IF(AND(K821=1,K825=0),L822-L818,0)</f>
        <v>18.636962890625</v>
      </c>
    </row>
    <row r="819" spans="9:15">
      <c r="I819" s="45" t="s">
        <v>1121</v>
      </c>
      <c r="J819" s="17">
        <f t="shared" si="1827"/>
        <v>48138438</v>
      </c>
      <c r="K819" s="49">
        <f t="shared" ref="K819" si="1832">J819*$B$2</f>
        <v>385107504</v>
      </c>
      <c r="L819" s="49"/>
      <c r="N819" s="17"/>
      <c r="O819" s="17"/>
    </row>
    <row r="820" spans="9:15">
      <c r="I820" s="45" t="s">
        <v>1122</v>
      </c>
      <c r="J820" s="17">
        <f t="shared" si="1827"/>
        <v>688</v>
      </c>
      <c r="K820" s="49">
        <f t="shared" ref="K820" si="1833">J820*1000000000</f>
        <v>688000000000</v>
      </c>
      <c r="L820" s="49"/>
      <c r="N820" s="17"/>
      <c r="O820" s="17"/>
    </row>
    <row r="821" spans="9:15">
      <c r="I821" s="45" t="s">
        <v>699</v>
      </c>
      <c r="J821" s="17">
        <f t="shared" ref="J821" si="1834">HEX2DEC(RIGHT(I821))</f>
        <v>1</v>
      </c>
      <c r="K821" s="49">
        <f t="shared" ref="K821" si="1835">HEX2DEC(LEFT(RIGHT(I821,2),1))</f>
        <v>1</v>
      </c>
      <c r="N821" s="17"/>
      <c r="O821" s="17"/>
    </row>
    <row r="822" spans="9:15">
      <c r="I822" s="45" t="s">
        <v>1123</v>
      </c>
      <c r="J822" s="17">
        <f t="shared" ref="J822:J824" si="1836">HEX2DEC(I822)</f>
        <v>2291</v>
      </c>
      <c r="K822" s="49">
        <f t="shared" ref="K822" si="1837">J822*$B$3</f>
        <v>185.63973000000001</v>
      </c>
      <c r="L822" s="49">
        <f t="shared" ref="L822" si="1838">K822+K823+K824</f>
        <v>688385107689.63977</v>
      </c>
      <c r="M822" s="50">
        <f t="shared" ref="M822" si="1839">J825+1</f>
        <v>2</v>
      </c>
      <c r="N822" s="17"/>
      <c r="O822" s="17">
        <f t="shared" ref="O822" si="1840">IF(AND(K825=1,K829=0),L826-L822,0)</f>
        <v>0</v>
      </c>
    </row>
    <row r="823" spans="9:15">
      <c r="I823" s="45" t="s">
        <v>1121</v>
      </c>
      <c r="J823" s="17">
        <f t="shared" si="1836"/>
        <v>48138438</v>
      </c>
      <c r="K823" s="49">
        <f t="shared" ref="K823" si="1841">J823*$B$2</f>
        <v>385107504</v>
      </c>
      <c r="L823" s="49"/>
      <c r="N823" s="17"/>
      <c r="O823" s="17"/>
    </row>
    <row r="824" spans="9:15">
      <c r="I824" s="45" t="s">
        <v>1122</v>
      </c>
      <c r="J824" s="17">
        <f t="shared" si="1836"/>
        <v>688</v>
      </c>
      <c r="K824" s="49">
        <f t="shared" ref="K824" si="1842">J824*1000000000</f>
        <v>688000000000</v>
      </c>
      <c r="L824" s="49"/>
      <c r="N824" s="17"/>
      <c r="O824" s="17"/>
    </row>
    <row r="825" spans="9:15">
      <c r="I825" s="45" t="s">
        <v>484</v>
      </c>
      <c r="J825" s="17">
        <f t="shared" ref="J825" si="1843">HEX2DEC(RIGHT(I825))</f>
        <v>1</v>
      </c>
      <c r="K825" s="49">
        <f t="shared" ref="K825" si="1844">HEX2DEC(LEFT(RIGHT(I825,2),1))</f>
        <v>0</v>
      </c>
      <c r="N825" s="17"/>
      <c r="O825" s="17"/>
    </row>
    <row r="826" spans="9:15">
      <c r="I826" s="45" t="s">
        <v>1124</v>
      </c>
      <c r="J826" s="17">
        <f t="shared" ref="J826:J828" si="1845">HEX2DEC(I826)</f>
        <v>2687</v>
      </c>
      <c r="K826" s="49">
        <f t="shared" ref="K826" si="1846">J826*$B$3</f>
        <v>217.72761000000003</v>
      </c>
      <c r="L826" s="49">
        <f t="shared" ref="L826" si="1847">K826+K827+K828</f>
        <v>690385151241.72766</v>
      </c>
      <c r="M826" s="50">
        <f t="shared" ref="M826" si="1848">J829+1</f>
        <v>2</v>
      </c>
      <c r="N826" s="17"/>
      <c r="O826" s="17">
        <f t="shared" ref="O826" si="1849">IF(AND(K829=1,K833=0),L830-L826,0)</f>
        <v>18.5557861328125</v>
      </c>
    </row>
    <row r="827" spans="9:15">
      <c r="I827" s="45" t="s">
        <v>1125</v>
      </c>
      <c r="J827" s="17">
        <f t="shared" si="1845"/>
        <v>48143878</v>
      </c>
      <c r="K827" s="49">
        <f t="shared" ref="K827" si="1850">J827*$B$2</f>
        <v>385151024</v>
      </c>
      <c r="L827" s="49"/>
      <c r="N827" s="17"/>
      <c r="O827" s="17"/>
    </row>
    <row r="828" spans="9:15">
      <c r="I828" s="45" t="s">
        <v>1126</v>
      </c>
      <c r="J828" s="17">
        <f t="shared" si="1845"/>
        <v>690</v>
      </c>
      <c r="K828" s="49">
        <f t="shared" ref="K828" si="1851">J828*1000000000</f>
        <v>690000000000</v>
      </c>
      <c r="L828" s="49"/>
      <c r="N828" s="17"/>
      <c r="O828" s="17"/>
    </row>
    <row r="829" spans="9:15">
      <c r="I829" s="45" t="s">
        <v>699</v>
      </c>
      <c r="J829" s="17">
        <f t="shared" ref="J829" si="1852">HEX2DEC(RIGHT(I829))</f>
        <v>1</v>
      </c>
      <c r="K829" s="49">
        <f t="shared" ref="K829" si="1853">HEX2DEC(LEFT(RIGHT(I829,2),1))</f>
        <v>1</v>
      </c>
      <c r="N829" s="17"/>
      <c r="O829" s="17"/>
    </row>
    <row r="830" spans="9:15">
      <c r="I830" s="45" t="s">
        <v>1127</v>
      </c>
      <c r="J830" s="17">
        <f t="shared" ref="J830:J832" si="1854">HEX2DEC(I830)</f>
        <v>2916</v>
      </c>
      <c r="K830" s="49">
        <f t="shared" ref="K830" si="1855">J830*$B$3</f>
        <v>236.28348000000003</v>
      </c>
      <c r="L830" s="49">
        <f t="shared" ref="L830" si="1856">K830+K831+K832</f>
        <v>690385151260.28345</v>
      </c>
      <c r="M830" s="50">
        <f t="shared" ref="M830" si="1857">J833+1</f>
        <v>2</v>
      </c>
      <c r="N830" s="17"/>
      <c r="O830" s="17">
        <f t="shared" ref="O830" si="1858">IF(AND(K833=1,K837=0),L834-L830,0)</f>
        <v>0</v>
      </c>
    </row>
    <row r="831" spans="9:15">
      <c r="I831" s="45" t="s">
        <v>1125</v>
      </c>
      <c r="J831" s="17">
        <f t="shared" si="1854"/>
        <v>48143878</v>
      </c>
      <c r="K831" s="49">
        <f t="shared" ref="K831" si="1859">J831*$B$2</f>
        <v>385151024</v>
      </c>
      <c r="L831" s="49"/>
      <c r="N831" s="17"/>
      <c r="O831" s="17"/>
    </row>
    <row r="832" spans="9:15">
      <c r="I832" s="45" t="s">
        <v>1126</v>
      </c>
      <c r="J832" s="17">
        <f t="shared" si="1854"/>
        <v>690</v>
      </c>
      <c r="K832" s="49">
        <f t="shared" ref="K832" si="1860">J832*1000000000</f>
        <v>690000000000</v>
      </c>
      <c r="L832" s="49"/>
      <c r="N832" s="17"/>
      <c r="O832" s="17"/>
    </row>
    <row r="833" spans="9:15">
      <c r="I833" s="45" t="s">
        <v>484</v>
      </c>
      <c r="J833" s="17">
        <f t="shared" ref="J833" si="1861">HEX2DEC(RIGHT(I833))</f>
        <v>1</v>
      </c>
      <c r="K833" s="49">
        <f t="shared" ref="K833" si="1862">HEX2DEC(LEFT(RIGHT(I833,2),1))</f>
        <v>0</v>
      </c>
      <c r="N833" s="17"/>
      <c r="O833" s="17"/>
    </row>
    <row r="834" spans="9:15">
      <c r="I834" s="45" t="s">
        <v>1128</v>
      </c>
      <c r="J834" s="17">
        <f t="shared" ref="J834:J836" si="1863">HEX2DEC(I834)</f>
        <v>7508</v>
      </c>
      <c r="K834" s="49">
        <f t="shared" ref="K834" si="1864">J834*$B$3</f>
        <v>608.37324000000001</v>
      </c>
      <c r="L834" s="49">
        <f t="shared" ref="L834" si="1865">K834+K835+K836</f>
        <v>692385210512.37329</v>
      </c>
      <c r="M834" s="50">
        <f t="shared" ref="M834" si="1866">J837+1</f>
        <v>2</v>
      </c>
      <c r="N834" s="17"/>
      <c r="O834" s="17">
        <f t="shared" ref="O834" si="1867">IF(AND(K837=1,K841=0),L838-L834,0)</f>
        <v>18.7703857421875</v>
      </c>
    </row>
    <row r="835" spans="9:15">
      <c r="I835" s="45" t="s">
        <v>1129</v>
      </c>
      <c r="J835" s="17">
        <f t="shared" si="1863"/>
        <v>48151238</v>
      </c>
      <c r="K835" s="49">
        <f t="shared" ref="K835" si="1868">J835*$B$2</f>
        <v>385209904</v>
      </c>
      <c r="L835" s="49"/>
      <c r="N835" s="17"/>
      <c r="O835" s="17"/>
    </row>
    <row r="836" spans="9:15">
      <c r="I836" s="45" t="s">
        <v>1130</v>
      </c>
      <c r="J836" s="17">
        <f t="shared" si="1863"/>
        <v>692</v>
      </c>
      <c r="K836" s="49">
        <f t="shared" ref="K836" si="1869">J836*1000000000</f>
        <v>692000000000</v>
      </c>
      <c r="L836" s="49"/>
      <c r="N836" s="17"/>
      <c r="O836" s="17"/>
    </row>
    <row r="837" spans="9:15">
      <c r="I837" s="45" t="s">
        <v>699</v>
      </c>
      <c r="J837" s="17">
        <f t="shared" ref="J837" si="1870">HEX2DEC(RIGHT(I837))</f>
        <v>1</v>
      </c>
      <c r="K837" s="49">
        <f t="shared" ref="K837" si="1871">HEX2DEC(LEFT(RIGHT(I837,2),1))</f>
        <v>1</v>
      </c>
      <c r="N837" s="17"/>
      <c r="O837" s="17"/>
    </row>
    <row r="838" spans="9:15">
      <c r="I838" s="45" t="s">
        <v>1131</v>
      </c>
      <c r="J838" s="17">
        <f t="shared" ref="J838:J840" si="1872">HEX2DEC(I838)</f>
        <v>1421</v>
      </c>
      <c r="K838" s="49">
        <f t="shared" ref="K838" si="1873">J838*$B$3</f>
        <v>115.14363</v>
      </c>
      <c r="L838" s="49">
        <f t="shared" ref="L838" si="1874">K838+K839+K840</f>
        <v>692385210531.14368</v>
      </c>
      <c r="M838" s="50">
        <f t="shared" ref="M838" si="1875">J841+1</f>
        <v>2</v>
      </c>
      <c r="N838" s="17"/>
      <c r="O838" s="17">
        <f t="shared" ref="O838" si="1876">IF(AND(K841=1,K845=0),L842-L838,0)</f>
        <v>0</v>
      </c>
    </row>
    <row r="839" spans="9:15">
      <c r="I839" s="45" t="s">
        <v>1132</v>
      </c>
      <c r="J839" s="17">
        <f t="shared" si="1872"/>
        <v>48151302</v>
      </c>
      <c r="K839" s="49">
        <f t="shared" ref="K839" si="1877">J839*$B$2</f>
        <v>385210416</v>
      </c>
      <c r="L839" s="49"/>
      <c r="N839" s="17"/>
      <c r="O839" s="17"/>
    </row>
    <row r="840" spans="9:15">
      <c r="I840" s="45" t="s">
        <v>1130</v>
      </c>
      <c r="J840" s="17">
        <f t="shared" si="1872"/>
        <v>692</v>
      </c>
      <c r="K840" s="49">
        <f t="shared" ref="K840" si="1878">J840*1000000000</f>
        <v>692000000000</v>
      </c>
      <c r="L840" s="49"/>
      <c r="N840" s="17"/>
      <c r="O840" s="17"/>
    </row>
    <row r="841" spans="9:15">
      <c r="I841" s="45" t="s">
        <v>484</v>
      </c>
      <c r="J841" s="17">
        <f t="shared" ref="J841" si="1879">HEX2DEC(RIGHT(I841))</f>
        <v>1</v>
      </c>
      <c r="K841" s="49">
        <f t="shared" ref="K841" si="1880">HEX2DEC(LEFT(RIGHT(I841,2),1))</f>
        <v>0</v>
      </c>
      <c r="N841" s="17"/>
      <c r="O841" s="17"/>
    </row>
    <row r="842" spans="9:15">
      <c r="I842" s="45" t="s">
        <v>1133</v>
      </c>
      <c r="J842" s="17">
        <f t="shared" ref="J842:J844" si="1881">HEX2DEC(I842)</f>
        <v>4872</v>
      </c>
      <c r="K842" s="49">
        <f t="shared" ref="K842" si="1882">J842*$B$3</f>
        <v>394.77816000000001</v>
      </c>
      <c r="L842" s="49">
        <f t="shared" ref="L842" si="1883">K842+K843+K844</f>
        <v>694385286586.7782</v>
      </c>
      <c r="M842" s="50">
        <f t="shared" ref="M842" si="1884">J845+1</f>
        <v>2</v>
      </c>
      <c r="N842" s="17"/>
      <c r="O842" s="17">
        <f t="shared" ref="O842" si="1885">IF(AND(K845=1,K849=0),L846-L842,0)</f>
        <v>18.6368408203125</v>
      </c>
    </row>
    <row r="843" spans="9:15">
      <c r="I843" s="45" t="s">
        <v>1134</v>
      </c>
      <c r="J843" s="17">
        <f t="shared" si="1881"/>
        <v>48160774</v>
      </c>
      <c r="K843" s="49">
        <f t="shared" ref="K843" si="1886">J843*$B$2</f>
        <v>385286192</v>
      </c>
      <c r="L843" s="49"/>
      <c r="N843" s="17"/>
      <c r="O843" s="17"/>
    </row>
    <row r="844" spans="9:15">
      <c r="I844" s="45" t="s">
        <v>1135</v>
      </c>
      <c r="J844" s="17">
        <f t="shared" si="1881"/>
        <v>694</v>
      </c>
      <c r="K844" s="49">
        <f t="shared" ref="K844" si="1887">J844*1000000000</f>
        <v>694000000000</v>
      </c>
      <c r="L844" s="49"/>
      <c r="N844" s="17"/>
      <c r="O844" s="17"/>
    </row>
    <row r="845" spans="9:15">
      <c r="I845" s="45" t="s">
        <v>699</v>
      </c>
      <c r="J845" s="17">
        <f t="shared" ref="J845" si="1888">HEX2DEC(RIGHT(I845))</f>
        <v>1</v>
      </c>
      <c r="K845" s="49">
        <f t="shared" ref="K845" si="1889">HEX2DEC(LEFT(RIGHT(I845,2),1))</f>
        <v>1</v>
      </c>
      <c r="N845" s="17"/>
      <c r="O845" s="17"/>
    </row>
    <row r="846" spans="9:15">
      <c r="I846" s="45" t="s">
        <v>1136</v>
      </c>
      <c r="J846" s="17">
        <f t="shared" ref="J846:J848" si="1890">HEX2DEC(I846)</f>
        <v>5102</v>
      </c>
      <c r="K846" s="49">
        <f t="shared" ref="K846" si="1891">J846*$B$3</f>
        <v>413.41506000000004</v>
      </c>
      <c r="L846" s="49">
        <f t="shared" ref="L846" si="1892">K846+K847+K848</f>
        <v>694385286605.41504</v>
      </c>
      <c r="M846" s="50">
        <f t="shared" ref="M846" si="1893">J849+1</f>
        <v>2</v>
      </c>
      <c r="N846" s="17"/>
      <c r="O846" s="17">
        <f t="shared" ref="O846" si="1894">IF(AND(K849=1,K853=0),L850-L846,0)</f>
        <v>0</v>
      </c>
    </row>
    <row r="847" spans="9:15">
      <c r="I847" s="45" t="s">
        <v>1134</v>
      </c>
      <c r="J847" s="17">
        <f t="shared" si="1890"/>
        <v>48160774</v>
      </c>
      <c r="K847" s="49">
        <f t="shared" ref="K847" si="1895">J847*$B$2</f>
        <v>385286192</v>
      </c>
      <c r="L847" s="49"/>
      <c r="N847" s="17"/>
      <c r="O847" s="17"/>
    </row>
    <row r="848" spans="9:15">
      <c r="I848" s="45" t="s">
        <v>1135</v>
      </c>
      <c r="J848" s="17">
        <f t="shared" si="1890"/>
        <v>694</v>
      </c>
      <c r="K848" s="49">
        <f t="shared" ref="K848" si="1896">J848*1000000000</f>
        <v>694000000000</v>
      </c>
      <c r="L848" s="49"/>
      <c r="N848" s="17"/>
      <c r="O848" s="17"/>
    </row>
    <row r="849" spans="9:15">
      <c r="I849" s="45" t="s">
        <v>484</v>
      </c>
      <c r="J849" s="17">
        <f t="shared" ref="J849" si="1897">HEX2DEC(RIGHT(I849))</f>
        <v>1</v>
      </c>
      <c r="K849" s="49">
        <f t="shared" ref="K849" si="1898">HEX2DEC(LEFT(RIGHT(I849,2),1))</f>
        <v>0</v>
      </c>
      <c r="N849" s="17"/>
      <c r="O849" s="17"/>
    </row>
    <row r="850" spans="9:15">
      <c r="I850" s="45" t="s">
        <v>1137</v>
      </c>
      <c r="J850" s="17">
        <f t="shared" ref="J850:J852" si="1899">HEX2DEC(I850)</f>
        <v>7447</v>
      </c>
      <c r="K850" s="49">
        <f t="shared" ref="K850" si="1900">J850*$B$3</f>
        <v>603.43041000000005</v>
      </c>
      <c r="L850" s="49">
        <f t="shared" ref="L850" si="1901">K850+K851+K852</f>
        <v>696385319563.43042</v>
      </c>
      <c r="M850" s="50">
        <f t="shared" ref="M850" si="1902">J853+1</f>
        <v>2</v>
      </c>
      <c r="N850" s="17"/>
      <c r="O850" s="17">
        <f t="shared" ref="O850" si="1903">IF(AND(K853=1,K857=0),L854-L850,0)</f>
        <v>18.6082763671875</v>
      </c>
    </row>
    <row r="851" spans="9:15">
      <c r="I851" s="45" t="s">
        <v>1138</v>
      </c>
      <c r="J851" s="17">
        <f t="shared" si="1899"/>
        <v>48164870</v>
      </c>
      <c r="K851" s="49">
        <f t="shared" ref="K851" si="1904">J851*$B$2</f>
        <v>385318960</v>
      </c>
      <c r="L851" s="49"/>
      <c r="N851" s="17"/>
      <c r="O851" s="17"/>
    </row>
    <row r="852" spans="9:15">
      <c r="I852" s="45" t="s">
        <v>1139</v>
      </c>
      <c r="J852" s="17">
        <f t="shared" si="1899"/>
        <v>696</v>
      </c>
      <c r="K852" s="49">
        <f t="shared" ref="K852" si="1905">J852*1000000000</f>
        <v>696000000000</v>
      </c>
      <c r="L852" s="49"/>
      <c r="N852" s="17"/>
      <c r="O852" s="17"/>
    </row>
    <row r="853" spans="9:15">
      <c r="I853" s="45" t="s">
        <v>699</v>
      </c>
      <c r="J853" s="17">
        <f t="shared" ref="J853" si="1906">HEX2DEC(RIGHT(I853))</f>
        <v>1</v>
      </c>
      <c r="K853" s="49">
        <f t="shared" ref="K853" si="1907">HEX2DEC(LEFT(RIGHT(I853,2),1))</f>
        <v>1</v>
      </c>
      <c r="N853" s="17"/>
      <c r="O853" s="17"/>
    </row>
    <row r="854" spans="9:15">
      <c r="I854" s="45" t="s">
        <v>774</v>
      </c>
      <c r="J854" s="17">
        <f t="shared" ref="J854:J856" si="1908">HEX2DEC(I854)</f>
        <v>1358</v>
      </c>
      <c r="K854" s="49">
        <f t="shared" ref="K854" si="1909">J854*$B$3</f>
        <v>110.03874</v>
      </c>
      <c r="L854" s="49">
        <f t="shared" ref="L854" si="1910">K854+K855+K856</f>
        <v>696385319582.0387</v>
      </c>
      <c r="M854" s="50">
        <f t="shared" ref="M854" si="1911">J857+1</f>
        <v>2</v>
      </c>
      <c r="N854" s="17"/>
      <c r="O854" s="17">
        <f t="shared" ref="O854" si="1912">IF(AND(K857=1,K861=0),L858-L854,0)</f>
        <v>0</v>
      </c>
    </row>
    <row r="855" spans="9:15">
      <c r="I855" s="45" t="s">
        <v>1140</v>
      </c>
      <c r="J855" s="17">
        <f t="shared" si="1908"/>
        <v>48164934</v>
      </c>
      <c r="K855" s="49">
        <f t="shared" ref="K855" si="1913">J855*$B$2</f>
        <v>385319472</v>
      </c>
      <c r="L855" s="49"/>
      <c r="N855" s="17"/>
      <c r="O855" s="17"/>
    </row>
    <row r="856" spans="9:15">
      <c r="I856" s="45" t="s">
        <v>1139</v>
      </c>
      <c r="J856" s="17">
        <f t="shared" si="1908"/>
        <v>696</v>
      </c>
      <c r="K856" s="49">
        <f t="shared" ref="K856" si="1914">J856*1000000000</f>
        <v>696000000000</v>
      </c>
      <c r="L856" s="49"/>
      <c r="N856" s="17"/>
      <c r="O856" s="17"/>
    </row>
    <row r="857" spans="9:15">
      <c r="I857" s="45" t="s">
        <v>484</v>
      </c>
      <c r="J857" s="17">
        <f t="shared" ref="J857" si="1915">HEX2DEC(RIGHT(I857))</f>
        <v>1</v>
      </c>
      <c r="K857" s="49">
        <f t="shared" ref="K857" si="1916">HEX2DEC(LEFT(RIGHT(I857,2),1))</f>
        <v>0</v>
      </c>
      <c r="N857" s="17"/>
      <c r="O857" s="17"/>
    </row>
    <row r="858" spans="9:15">
      <c r="I858" s="45" t="s">
        <v>1141</v>
      </c>
      <c r="J858" s="17">
        <f t="shared" ref="J858:J860" si="1917">HEX2DEC(I858)</f>
        <v>5149</v>
      </c>
      <c r="K858" s="49">
        <f t="shared" ref="K858" si="1918">J858*$B$3</f>
        <v>417.22347000000002</v>
      </c>
      <c r="L858" s="49">
        <f t="shared" ref="L858" si="1919">K858+K859+K860</f>
        <v>698385385937.22351</v>
      </c>
      <c r="M858" s="50">
        <f t="shared" ref="M858" si="1920">J861+1</f>
        <v>2</v>
      </c>
      <c r="N858" s="17"/>
      <c r="O858" s="17">
        <f t="shared" ref="O858" si="1921">IF(AND(K861=1,K865=0),L862-L858,0)</f>
        <v>18.5557861328125</v>
      </c>
    </row>
    <row r="859" spans="9:15">
      <c r="I859" s="45" t="s">
        <v>1142</v>
      </c>
      <c r="J859" s="17">
        <f t="shared" si="1917"/>
        <v>48173190</v>
      </c>
      <c r="K859" s="49">
        <f t="shared" ref="K859" si="1922">J859*$B$2</f>
        <v>385385520</v>
      </c>
      <c r="L859" s="49"/>
      <c r="N859" s="17"/>
      <c r="O859" s="17"/>
    </row>
    <row r="860" spans="9:15">
      <c r="I860" s="45" t="s">
        <v>1143</v>
      </c>
      <c r="J860" s="17">
        <f t="shared" si="1917"/>
        <v>698</v>
      </c>
      <c r="K860" s="49">
        <f t="shared" ref="K860" si="1923">J860*1000000000</f>
        <v>698000000000</v>
      </c>
      <c r="L860" s="49"/>
      <c r="N860" s="17"/>
      <c r="O860" s="17"/>
    </row>
    <row r="861" spans="9:15">
      <c r="I861" s="45" t="s">
        <v>699</v>
      </c>
      <c r="J861" s="17">
        <f t="shared" ref="J861" si="1924">HEX2DEC(RIGHT(I861))</f>
        <v>1</v>
      </c>
      <c r="K861" s="49">
        <f t="shared" ref="K861" si="1925">HEX2DEC(LEFT(RIGHT(I861,2),1))</f>
        <v>1</v>
      </c>
      <c r="N861" s="17"/>
      <c r="O861" s="17"/>
    </row>
    <row r="862" spans="9:15">
      <c r="I862" s="45" t="s">
        <v>1144</v>
      </c>
      <c r="J862" s="17">
        <f t="shared" ref="J862:J864" si="1926">HEX2DEC(I862)</f>
        <v>5378</v>
      </c>
      <c r="K862" s="49">
        <f t="shared" ref="K862" si="1927">J862*$B$3</f>
        <v>435.77934000000005</v>
      </c>
      <c r="L862" s="49">
        <f t="shared" ref="L862" si="1928">K862+K863+K864</f>
        <v>698385385955.7793</v>
      </c>
      <c r="M862" s="50">
        <f t="shared" ref="M862" si="1929">J865+1</f>
        <v>2</v>
      </c>
      <c r="N862" s="17"/>
      <c r="O862" s="17">
        <f t="shared" ref="O862" si="1930">IF(AND(K865=1,K869=0),L866-L862,0)</f>
        <v>0</v>
      </c>
    </row>
    <row r="863" spans="9:15">
      <c r="I863" s="45" t="s">
        <v>1142</v>
      </c>
      <c r="J863" s="17">
        <f t="shared" si="1926"/>
        <v>48173190</v>
      </c>
      <c r="K863" s="49">
        <f t="shared" ref="K863" si="1931">J863*$B$2</f>
        <v>385385520</v>
      </c>
      <c r="L863" s="49"/>
      <c r="N863" s="17"/>
      <c r="O863" s="17"/>
    </row>
    <row r="864" spans="9:15">
      <c r="I864" s="45" t="s">
        <v>1143</v>
      </c>
      <c r="J864" s="17">
        <f t="shared" si="1926"/>
        <v>698</v>
      </c>
      <c r="K864" s="49">
        <f t="shared" ref="K864" si="1932">J864*1000000000</f>
        <v>698000000000</v>
      </c>
      <c r="L864" s="49"/>
      <c r="N864" s="17"/>
      <c r="O864" s="17"/>
    </row>
    <row r="865" spans="9:15">
      <c r="I865" s="45" t="s">
        <v>484</v>
      </c>
      <c r="J865" s="17">
        <f t="shared" ref="J865" si="1933">HEX2DEC(RIGHT(I865))</f>
        <v>1</v>
      </c>
      <c r="K865" s="49">
        <f t="shared" ref="K865" si="1934">HEX2DEC(LEFT(RIGHT(I865,2),1))</f>
        <v>0</v>
      </c>
      <c r="N865" s="17"/>
      <c r="O865" s="17"/>
    </row>
    <row r="866" spans="9:15">
      <c r="I866" s="45" t="s">
        <v>665</v>
      </c>
      <c r="J866" s="17">
        <f t="shared" ref="J866:J868" si="1935">HEX2DEC(I866)</f>
        <v>4533</v>
      </c>
      <c r="K866" s="49">
        <f t="shared" ref="K866" si="1936">J866*$B$3</f>
        <v>367.30898999999999</v>
      </c>
      <c r="L866" s="49">
        <f t="shared" ref="L866" si="1937">K866+K867+K868</f>
        <v>700385450911.30896</v>
      </c>
      <c r="M866" s="50">
        <f t="shared" ref="M866" si="1938">J869+1</f>
        <v>2</v>
      </c>
      <c r="N866" s="17"/>
      <c r="O866" s="17">
        <f t="shared" ref="O866" si="1939">IF(AND(K869=1,K873=0),L870-L866,0)</f>
        <v>18.636962890625</v>
      </c>
    </row>
    <row r="867" spans="9:15">
      <c r="I867" s="45" t="s">
        <v>1145</v>
      </c>
      <c r="J867" s="17">
        <f t="shared" si="1935"/>
        <v>48181318</v>
      </c>
      <c r="K867" s="49">
        <f t="shared" ref="K867" si="1940">J867*$B$2</f>
        <v>385450544</v>
      </c>
      <c r="L867" s="49"/>
      <c r="N867" s="17"/>
      <c r="O867" s="17"/>
    </row>
    <row r="868" spans="9:15">
      <c r="I868" s="45" t="s">
        <v>1146</v>
      </c>
      <c r="J868" s="17">
        <f t="shared" si="1935"/>
        <v>700</v>
      </c>
      <c r="K868" s="49">
        <f t="shared" ref="K868" si="1941">J868*1000000000</f>
        <v>700000000000</v>
      </c>
      <c r="L868" s="49"/>
      <c r="N868" s="17"/>
      <c r="O868" s="17"/>
    </row>
    <row r="869" spans="9:15">
      <c r="I869" s="45" t="s">
        <v>699</v>
      </c>
      <c r="J869" s="17">
        <f t="shared" ref="J869" si="1942">HEX2DEC(RIGHT(I869))</f>
        <v>1</v>
      </c>
      <c r="K869" s="49">
        <f t="shared" ref="K869" si="1943">HEX2DEC(LEFT(RIGHT(I869,2),1))</f>
        <v>1</v>
      </c>
      <c r="N869" s="17"/>
      <c r="O869" s="17"/>
    </row>
    <row r="870" spans="9:15">
      <c r="I870" s="45" t="s">
        <v>1147</v>
      </c>
      <c r="J870" s="17">
        <f t="shared" ref="J870:J872" si="1944">HEX2DEC(I870)</f>
        <v>4763</v>
      </c>
      <c r="K870" s="49">
        <f t="shared" ref="K870" si="1945">J870*$B$3</f>
        <v>385.94589000000002</v>
      </c>
      <c r="L870" s="49">
        <f t="shared" ref="L870" si="1946">K870+K871+K872</f>
        <v>700385450929.94592</v>
      </c>
      <c r="M870" s="50">
        <f t="shared" ref="M870" si="1947">J873+1</f>
        <v>2</v>
      </c>
      <c r="N870" s="17"/>
      <c r="O870" s="17">
        <f t="shared" ref="O870" si="1948">IF(AND(K873=1,K877=0),L874-L870,0)</f>
        <v>0</v>
      </c>
    </row>
    <row r="871" spans="9:15">
      <c r="I871" s="45" t="s">
        <v>1145</v>
      </c>
      <c r="J871" s="17">
        <f t="shared" si="1944"/>
        <v>48181318</v>
      </c>
      <c r="K871" s="49">
        <f t="shared" ref="K871" si="1949">J871*$B$2</f>
        <v>385450544</v>
      </c>
      <c r="L871" s="49"/>
      <c r="N871" s="17"/>
      <c r="O871" s="17"/>
    </row>
    <row r="872" spans="9:15">
      <c r="I872" s="45" t="s">
        <v>1146</v>
      </c>
      <c r="J872" s="17">
        <f t="shared" si="1944"/>
        <v>700</v>
      </c>
      <c r="K872" s="49">
        <f t="shared" ref="K872" si="1950">J872*1000000000</f>
        <v>700000000000</v>
      </c>
      <c r="L872" s="49"/>
      <c r="N872" s="17"/>
      <c r="O872" s="17"/>
    </row>
    <row r="873" spans="9:15">
      <c r="I873" s="45" t="s">
        <v>484</v>
      </c>
      <c r="J873" s="17">
        <f t="shared" ref="J873" si="1951">HEX2DEC(RIGHT(I873))</f>
        <v>1</v>
      </c>
      <c r="K873" s="49">
        <f t="shared" ref="K873" si="1952">HEX2DEC(LEFT(RIGHT(I873,2),1))</f>
        <v>0</v>
      </c>
      <c r="N873" s="17"/>
      <c r="O873" s="17"/>
    </row>
    <row r="874" spans="9:15">
      <c r="I874" s="45" t="s">
        <v>1148</v>
      </c>
      <c r="J874" s="17">
        <f t="shared" ref="J874:J876" si="1953">HEX2DEC(I874)</f>
        <v>2700</v>
      </c>
      <c r="K874" s="49">
        <f t="shared" ref="K874" si="1954">J874*$B$3</f>
        <v>218.78100000000001</v>
      </c>
      <c r="L874" s="49">
        <f t="shared" ref="L874" si="1955">K874+K875+K876</f>
        <v>702385537290.78101</v>
      </c>
      <c r="M874" s="50">
        <f t="shared" ref="M874" si="1956">J877+1</f>
        <v>2</v>
      </c>
      <c r="N874" s="17"/>
      <c r="O874" s="17">
        <f t="shared" ref="O874" si="1957">IF(AND(K877=1,K881=0),L878-L874,0)</f>
        <v>18.6368408203125</v>
      </c>
    </row>
    <row r="875" spans="9:15">
      <c r="I875" s="45" t="s">
        <v>1149</v>
      </c>
      <c r="J875" s="17">
        <f t="shared" si="1953"/>
        <v>48192134</v>
      </c>
      <c r="K875" s="49">
        <f t="shared" ref="K875" si="1958">J875*$B$2</f>
        <v>385537072</v>
      </c>
      <c r="L875" s="49"/>
      <c r="N875" s="17"/>
      <c r="O875" s="17"/>
    </row>
    <row r="876" spans="9:15">
      <c r="I876" s="45" t="s">
        <v>1150</v>
      </c>
      <c r="J876" s="17">
        <f t="shared" si="1953"/>
        <v>702</v>
      </c>
      <c r="K876" s="49">
        <f t="shared" ref="K876" si="1959">J876*1000000000</f>
        <v>702000000000</v>
      </c>
      <c r="L876" s="49"/>
      <c r="N876" s="17"/>
      <c r="O876" s="17"/>
    </row>
    <row r="877" spans="9:15">
      <c r="I877" s="45" t="s">
        <v>699</v>
      </c>
      <c r="J877" s="17">
        <f t="shared" ref="J877" si="1960">HEX2DEC(RIGHT(I877))</f>
        <v>1</v>
      </c>
      <c r="K877" s="49">
        <f t="shared" ref="K877" si="1961">HEX2DEC(LEFT(RIGHT(I877,2),1))</f>
        <v>1</v>
      </c>
      <c r="N877" s="17"/>
      <c r="O877" s="17"/>
    </row>
    <row r="878" spans="9:15">
      <c r="I878" s="45" t="s">
        <v>782</v>
      </c>
      <c r="J878" s="17">
        <f t="shared" ref="J878:J880" si="1962">HEX2DEC(I878)</f>
        <v>2930</v>
      </c>
      <c r="K878" s="49">
        <f t="shared" ref="K878" si="1963">J878*$B$3</f>
        <v>237.4179</v>
      </c>
      <c r="L878" s="49">
        <f t="shared" ref="L878" si="1964">K878+K879+K880</f>
        <v>702385537309.41785</v>
      </c>
      <c r="M878" s="50">
        <f t="shared" ref="M878" si="1965">J881+1</f>
        <v>2</v>
      </c>
      <c r="N878" s="17"/>
      <c r="O878" s="17">
        <f t="shared" ref="O878" si="1966">IF(AND(K881=1,K885=0),L882-L878,0)</f>
        <v>0</v>
      </c>
    </row>
    <row r="879" spans="9:15">
      <c r="I879" s="45" t="s">
        <v>1149</v>
      </c>
      <c r="J879" s="17">
        <f t="shared" si="1962"/>
        <v>48192134</v>
      </c>
      <c r="K879" s="49">
        <f t="shared" ref="K879" si="1967">J879*$B$2</f>
        <v>385537072</v>
      </c>
      <c r="L879" s="49"/>
      <c r="N879" s="17"/>
      <c r="O879" s="17"/>
    </row>
    <row r="880" spans="9:15">
      <c r="I880" s="45" t="s">
        <v>1150</v>
      </c>
      <c r="J880" s="17">
        <f t="shared" si="1962"/>
        <v>702</v>
      </c>
      <c r="K880" s="49">
        <f t="shared" ref="K880" si="1968">J880*1000000000</f>
        <v>702000000000</v>
      </c>
      <c r="L880" s="49"/>
      <c r="N880" s="17"/>
      <c r="O880" s="17"/>
    </row>
    <row r="881" spans="9:15">
      <c r="I881" s="45" t="s">
        <v>484</v>
      </c>
      <c r="J881" s="17">
        <f t="shared" ref="J881" si="1969">HEX2DEC(RIGHT(I881))</f>
        <v>1</v>
      </c>
      <c r="K881" s="49">
        <f t="shared" ref="K881" si="1970">HEX2DEC(LEFT(RIGHT(I881,2),1))</f>
        <v>0</v>
      </c>
      <c r="N881" s="17"/>
      <c r="O881" s="17"/>
    </row>
    <row r="882" spans="9:15">
      <c r="I882" s="45" t="s">
        <v>1151</v>
      </c>
      <c r="J882" s="17">
        <f t="shared" ref="J882:J884" si="1971">HEX2DEC(I882)</f>
        <v>2466</v>
      </c>
      <c r="K882" s="49">
        <f t="shared" ref="K882" si="1972">J882*$B$3</f>
        <v>199.81998000000002</v>
      </c>
      <c r="L882" s="49">
        <f t="shared" ref="L882" si="1973">K882+K883+K884</f>
        <v>704385622263.81995</v>
      </c>
      <c r="M882" s="50">
        <f t="shared" ref="M882" si="1974">J885+1</f>
        <v>2</v>
      </c>
      <c r="N882" s="17"/>
      <c r="O882" s="17">
        <f t="shared" ref="O882" si="1975">IF(AND(K885=1,K889=0),L886-L882,0)</f>
        <v>18.718017578125</v>
      </c>
    </row>
    <row r="883" spans="9:15">
      <c r="I883" s="45" t="s">
        <v>1152</v>
      </c>
      <c r="J883" s="17">
        <f t="shared" si="1971"/>
        <v>48202758</v>
      </c>
      <c r="K883" s="49">
        <f t="shared" ref="K883" si="1976">J883*$B$2</f>
        <v>385622064</v>
      </c>
      <c r="L883" s="49"/>
      <c r="N883" s="17"/>
      <c r="O883" s="17"/>
    </row>
    <row r="884" spans="9:15">
      <c r="I884" s="45" t="s">
        <v>1153</v>
      </c>
      <c r="J884" s="17">
        <f t="shared" si="1971"/>
        <v>704</v>
      </c>
      <c r="K884" s="49">
        <f t="shared" ref="K884" si="1977">J884*1000000000</f>
        <v>704000000000</v>
      </c>
      <c r="L884" s="49"/>
      <c r="N884" s="17"/>
      <c r="O884" s="17"/>
    </row>
    <row r="885" spans="9:15">
      <c r="I885" s="45" t="s">
        <v>699</v>
      </c>
      <c r="J885" s="17">
        <f t="shared" ref="J885" si="1978">HEX2DEC(RIGHT(I885))</f>
        <v>1</v>
      </c>
      <c r="K885" s="49">
        <f t="shared" ref="K885" si="1979">HEX2DEC(LEFT(RIGHT(I885,2),1))</f>
        <v>1</v>
      </c>
      <c r="N885" s="17"/>
      <c r="O885" s="17"/>
    </row>
    <row r="886" spans="9:15">
      <c r="I886" s="45" t="s">
        <v>1154</v>
      </c>
      <c r="J886" s="17">
        <f t="shared" ref="J886:J888" si="1980">HEX2DEC(I886)</f>
        <v>2697</v>
      </c>
      <c r="K886" s="49">
        <f t="shared" ref="K886" si="1981">J886*$B$3</f>
        <v>218.53791000000001</v>
      </c>
      <c r="L886" s="49">
        <f t="shared" ref="L886" si="1982">K886+K887+K888</f>
        <v>704385622282.53796</v>
      </c>
      <c r="M886" s="50">
        <f t="shared" ref="M886" si="1983">J889+1</f>
        <v>2</v>
      </c>
      <c r="N886" s="17"/>
      <c r="O886" s="17">
        <f t="shared" ref="O886" si="1984">IF(AND(K889=1,K893=0),L890-L886,0)</f>
        <v>0</v>
      </c>
    </row>
    <row r="887" spans="9:15">
      <c r="I887" s="45" t="s">
        <v>1152</v>
      </c>
      <c r="J887" s="17">
        <f t="shared" si="1980"/>
        <v>48202758</v>
      </c>
      <c r="K887" s="49">
        <f t="shared" ref="K887" si="1985">J887*$B$2</f>
        <v>385622064</v>
      </c>
      <c r="L887" s="49"/>
      <c r="N887" s="17"/>
      <c r="O887" s="17"/>
    </row>
    <row r="888" spans="9:15">
      <c r="I888" s="45" t="s">
        <v>1153</v>
      </c>
      <c r="J888" s="17">
        <f t="shared" si="1980"/>
        <v>704</v>
      </c>
      <c r="K888" s="49">
        <f t="shared" ref="K888" si="1986">J888*1000000000</f>
        <v>704000000000</v>
      </c>
      <c r="L888" s="49"/>
      <c r="N888" s="17"/>
      <c r="O888" s="17"/>
    </row>
    <row r="889" spans="9:15">
      <c r="I889" s="45" t="s">
        <v>484</v>
      </c>
      <c r="J889" s="17">
        <f t="shared" ref="J889" si="1987">HEX2DEC(RIGHT(I889))</f>
        <v>1</v>
      </c>
      <c r="K889" s="49">
        <f t="shared" ref="K889" si="1988">HEX2DEC(LEFT(RIGHT(I889,2),1))</f>
        <v>0</v>
      </c>
      <c r="N889" s="17"/>
      <c r="O889" s="17"/>
    </row>
    <row r="890" spans="9:15">
      <c r="I890" s="45" t="s">
        <v>1155</v>
      </c>
      <c r="J890" s="17">
        <f t="shared" ref="J890:J892" si="1989">HEX2DEC(I890)</f>
        <v>6563</v>
      </c>
      <c r="K890" s="49">
        <f t="shared" ref="K890" si="1990">J890*$B$3</f>
        <v>531.79989</v>
      </c>
      <c r="L890" s="49">
        <f t="shared" ref="L890" si="1991">K890+K891+K892</f>
        <v>706385709635.79993</v>
      </c>
      <c r="M890" s="50">
        <f t="shared" ref="M890" si="1992">J893+1</f>
        <v>2</v>
      </c>
      <c r="N890" s="17"/>
      <c r="O890" s="17">
        <f t="shared" ref="O890" si="1993">IF(AND(K893=1,K897=0),L894-L890,0)</f>
        <v>18.5557861328125</v>
      </c>
    </row>
    <row r="891" spans="9:15">
      <c r="I891" s="45" t="s">
        <v>1156</v>
      </c>
      <c r="J891" s="17">
        <f t="shared" si="1989"/>
        <v>48213638</v>
      </c>
      <c r="K891" s="49">
        <f t="shared" ref="K891" si="1994">J891*$B$2</f>
        <v>385709104</v>
      </c>
      <c r="L891" s="49"/>
      <c r="N891" s="17"/>
      <c r="O891" s="17"/>
    </row>
    <row r="892" spans="9:15">
      <c r="I892" s="45" t="s">
        <v>1157</v>
      </c>
      <c r="J892" s="17">
        <f t="shared" si="1989"/>
        <v>706</v>
      </c>
      <c r="K892" s="49">
        <f t="shared" ref="K892" si="1995">J892*1000000000</f>
        <v>706000000000</v>
      </c>
      <c r="L892" s="49"/>
      <c r="N892" s="17"/>
      <c r="O892" s="17"/>
    </row>
    <row r="893" spans="9:15">
      <c r="I893" s="45" t="s">
        <v>699</v>
      </c>
      <c r="J893" s="17">
        <f t="shared" ref="J893" si="1996">HEX2DEC(RIGHT(I893))</f>
        <v>1</v>
      </c>
      <c r="K893" s="49">
        <f t="shared" ref="K893" si="1997">HEX2DEC(LEFT(RIGHT(I893,2),1))</f>
        <v>1</v>
      </c>
      <c r="N893" s="17"/>
      <c r="O893" s="17"/>
    </row>
    <row r="894" spans="9:15">
      <c r="I894" s="45" t="s">
        <v>1158</v>
      </c>
      <c r="J894" s="17">
        <f t="shared" ref="J894:J896" si="1998">HEX2DEC(I894)</f>
        <v>6792</v>
      </c>
      <c r="K894" s="49">
        <f t="shared" ref="K894" si="1999">J894*$B$3</f>
        <v>550.35576000000003</v>
      </c>
      <c r="L894" s="49">
        <f t="shared" ref="L894" si="2000">K894+K895+K896</f>
        <v>706385709654.35571</v>
      </c>
      <c r="M894" s="50">
        <f t="shared" ref="M894" si="2001">J897+1</f>
        <v>2</v>
      </c>
      <c r="N894" s="17"/>
      <c r="O894" s="17">
        <f t="shared" ref="O894" si="2002">IF(AND(K897=1,K901=0),L898-L894,0)</f>
        <v>0</v>
      </c>
    </row>
    <row r="895" spans="9:15">
      <c r="I895" s="45" t="s">
        <v>1156</v>
      </c>
      <c r="J895" s="17">
        <f t="shared" si="1998"/>
        <v>48213638</v>
      </c>
      <c r="K895" s="49">
        <f t="shared" ref="K895" si="2003">J895*$B$2</f>
        <v>385709104</v>
      </c>
      <c r="L895" s="49"/>
      <c r="N895" s="17"/>
      <c r="O895" s="17"/>
    </row>
    <row r="896" spans="9:15">
      <c r="I896" s="45" t="s">
        <v>1157</v>
      </c>
      <c r="J896" s="17">
        <f t="shared" si="1998"/>
        <v>706</v>
      </c>
      <c r="K896" s="49">
        <f t="shared" ref="K896" si="2004">J896*1000000000</f>
        <v>706000000000</v>
      </c>
      <c r="L896" s="49"/>
      <c r="N896" s="17"/>
      <c r="O896" s="17"/>
    </row>
    <row r="897" spans="9:15">
      <c r="I897" s="45" t="s">
        <v>484</v>
      </c>
      <c r="J897" s="17">
        <f t="shared" ref="J897" si="2005">HEX2DEC(RIGHT(I897))</f>
        <v>1</v>
      </c>
      <c r="K897" s="49">
        <f t="shared" ref="K897" si="2006">HEX2DEC(LEFT(RIGHT(I897,2),1))</f>
        <v>0</v>
      </c>
      <c r="N897" s="17"/>
      <c r="O897" s="17"/>
    </row>
    <row r="898" spans="9:15">
      <c r="I898" s="45" t="s">
        <v>1159</v>
      </c>
      <c r="J898" s="17">
        <f t="shared" ref="J898:J900" si="2007">HEX2DEC(I898)</f>
        <v>6562</v>
      </c>
      <c r="K898" s="49">
        <f t="shared" ref="K898" si="2008">J898*$B$3</f>
        <v>531.71886000000006</v>
      </c>
      <c r="L898" s="49">
        <f t="shared" ref="L898" si="2009">K898+K899+K900</f>
        <v>708385759811.71887</v>
      </c>
      <c r="M898" s="50">
        <f t="shared" ref="M898" si="2010">J901+1</f>
        <v>2</v>
      </c>
      <c r="N898" s="17"/>
      <c r="O898" s="17">
        <f t="shared" ref="O898" si="2011">IF(AND(K901=1,K905=0),L902-L898,0)</f>
        <v>18.7178955078125</v>
      </c>
    </row>
    <row r="899" spans="9:15">
      <c r="I899" s="45" t="s">
        <v>1160</v>
      </c>
      <c r="J899" s="17">
        <f t="shared" si="2007"/>
        <v>48219910</v>
      </c>
      <c r="K899" s="49">
        <f t="shared" ref="K899" si="2012">J899*$B$2</f>
        <v>385759280</v>
      </c>
      <c r="L899" s="49"/>
      <c r="N899" s="17"/>
      <c r="O899" s="17"/>
    </row>
    <row r="900" spans="9:15">
      <c r="I900" s="45" t="s">
        <v>1161</v>
      </c>
      <c r="J900" s="17">
        <f t="shared" si="2007"/>
        <v>708</v>
      </c>
      <c r="K900" s="49">
        <f t="shared" ref="K900" si="2013">J900*1000000000</f>
        <v>708000000000</v>
      </c>
      <c r="L900" s="49"/>
      <c r="N900" s="17"/>
      <c r="O900" s="17"/>
    </row>
    <row r="901" spans="9:15">
      <c r="I901" s="45" t="s">
        <v>699</v>
      </c>
      <c r="J901" s="17">
        <f t="shared" ref="J901" si="2014">HEX2DEC(RIGHT(I901))</f>
        <v>1</v>
      </c>
      <c r="K901" s="49">
        <f t="shared" ref="K901" si="2015">HEX2DEC(LEFT(RIGHT(I901,2),1))</f>
        <v>1</v>
      </c>
      <c r="N901" s="17"/>
      <c r="O901" s="17"/>
    </row>
    <row r="902" spans="9:15">
      <c r="I902" s="45" t="s">
        <v>1162</v>
      </c>
      <c r="J902" s="17">
        <f t="shared" ref="J902:J904" si="2016">HEX2DEC(I902)</f>
        <v>6793</v>
      </c>
      <c r="K902" s="49">
        <f t="shared" ref="K902" si="2017">J902*$B$3</f>
        <v>550.43679000000009</v>
      </c>
      <c r="L902" s="49">
        <f t="shared" ref="L902" si="2018">K902+K903+K904</f>
        <v>708385759830.43677</v>
      </c>
      <c r="M902" s="50">
        <f t="shared" ref="M902" si="2019">J905+1</f>
        <v>2</v>
      </c>
      <c r="N902" s="17"/>
      <c r="O902" s="17">
        <f t="shared" ref="O902" si="2020">IF(AND(K905=1,K909=0),L906-L902,0)</f>
        <v>0</v>
      </c>
    </row>
    <row r="903" spans="9:15">
      <c r="I903" s="45" t="s">
        <v>1160</v>
      </c>
      <c r="J903" s="17">
        <f t="shared" si="2016"/>
        <v>48219910</v>
      </c>
      <c r="K903" s="49">
        <f t="shared" ref="K903" si="2021">J903*$B$2</f>
        <v>385759280</v>
      </c>
      <c r="L903" s="49"/>
      <c r="N903" s="17"/>
      <c r="O903" s="17"/>
    </row>
    <row r="904" spans="9:15">
      <c r="I904" s="45" t="s">
        <v>1161</v>
      </c>
      <c r="J904" s="17">
        <f t="shared" si="2016"/>
        <v>708</v>
      </c>
      <c r="K904" s="49">
        <f t="shared" ref="K904" si="2022">J904*1000000000</f>
        <v>708000000000</v>
      </c>
      <c r="L904" s="49"/>
      <c r="N904" s="17"/>
      <c r="O904" s="17"/>
    </row>
    <row r="905" spans="9:15">
      <c r="I905" s="45" t="s">
        <v>484</v>
      </c>
      <c r="J905" s="17">
        <f t="shared" ref="J905" si="2023">HEX2DEC(RIGHT(I905))</f>
        <v>1</v>
      </c>
      <c r="K905" s="49">
        <f t="shared" ref="K905" si="2024">HEX2DEC(LEFT(RIGHT(I905,2),1))</f>
        <v>0</v>
      </c>
      <c r="N905" s="17"/>
      <c r="O905" s="17"/>
    </row>
    <row r="906" spans="9:15">
      <c r="I906" s="45" t="s">
        <v>1163</v>
      </c>
      <c r="J906" s="17">
        <f t="shared" ref="J906:J908" si="2025">HEX2DEC(I906)</f>
        <v>6579</v>
      </c>
      <c r="K906" s="49">
        <f t="shared" ref="K906" si="2026">J906*$B$3</f>
        <v>533.09636999999998</v>
      </c>
      <c r="L906" s="49">
        <f t="shared" ref="L906" si="2027">K906+K907+K908</f>
        <v>710385805381.09631</v>
      </c>
      <c r="M906" s="50">
        <f t="shared" ref="M906" si="2028">J909+1</f>
        <v>2</v>
      </c>
      <c r="N906" s="17"/>
      <c r="O906" s="17">
        <f t="shared" ref="O906" si="2029">IF(AND(K909=1,K913=0),L910-L906,0)</f>
        <v>18.636962890625</v>
      </c>
    </row>
    <row r="907" spans="9:15">
      <c r="I907" s="45" t="s">
        <v>1164</v>
      </c>
      <c r="J907" s="17">
        <f t="shared" si="2025"/>
        <v>48225606</v>
      </c>
      <c r="K907" s="49">
        <f t="shared" ref="K907" si="2030">J907*$B$2</f>
        <v>385804848</v>
      </c>
      <c r="L907" s="49"/>
      <c r="N907" s="17"/>
      <c r="O907" s="17"/>
    </row>
    <row r="908" spans="9:15">
      <c r="I908" s="45" t="s">
        <v>1165</v>
      </c>
      <c r="J908" s="17">
        <f t="shared" si="2025"/>
        <v>710</v>
      </c>
      <c r="K908" s="49">
        <f t="shared" ref="K908" si="2031">J908*1000000000</f>
        <v>710000000000</v>
      </c>
      <c r="L908" s="49"/>
      <c r="N908" s="17"/>
      <c r="O908" s="17"/>
    </row>
    <row r="909" spans="9:15">
      <c r="I909" s="45" t="s">
        <v>699</v>
      </c>
      <c r="J909" s="17">
        <f t="shared" ref="J909" si="2032">HEX2DEC(RIGHT(I909))</f>
        <v>1</v>
      </c>
      <c r="K909" s="49">
        <f t="shared" ref="K909" si="2033">HEX2DEC(LEFT(RIGHT(I909,2),1))</f>
        <v>1</v>
      </c>
      <c r="N909" s="17"/>
      <c r="O909" s="17"/>
    </row>
    <row r="910" spans="9:15">
      <c r="I910" s="45" t="s">
        <v>1166</v>
      </c>
      <c r="J910" s="17">
        <f t="shared" ref="J910:J912" si="2034">HEX2DEC(I910)</f>
        <v>6809</v>
      </c>
      <c r="K910" s="49">
        <f t="shared" ref="K910" si="2035">J910*$B$3</f>
        <v>551.73327000000006</v>
      </c>
      <c r="L910" s="49">
        <f t="shared" ref="L910" si="2036">K910+K911+K912</f>
        <v>710385805399.73328</v>
      </c>
      <c r="M910" s="50">
        <f t="shared" ref="M910" si="2037">J913+1</f>
        <v>2</v>
      </c>
      <c r="N910" s="17"/>
      <c r="O910" s="17">
        <f t="shared" ref="O910" si="2038">IF(AND(K913=1,K917=0),L914-L910,0)</f>
        <v>0</v>
      </c>
    </row>
    <row r="911" spans="9:15">
      <c r="I911" s="45" t="s">
        <v>1164</v>
      </c>
      <c r="J911" s="17">
        <f t="shared" si="2034"/>
        <v>48225606</v>
      </c>
      <c r="K911" s="49">
        <f t="shared" ref="K911" si="2039">J911*$B$2</f>
        <v>385804848</v>
      </c>
      <c r="L911" s="49"/>
      <c r="N911" s="17"/>
      <c r="O911" s="17"/>
    </row>
    <row r="912" spans="9:15">
      <c r="I912" s="45" t="s">
        <v>1165</v>
      </c>
      <c r="J912" s="17">
        <f t="shared" si="2034"/>
        <v>710</v>
      </c>
      <c r="K912" s="49">
        <f t="shared" ref="K912" si="2040">J912*1000000000</f>
        <v>710000000000</v>
      </c>
      <c r="L912" s="49"/>
      <c r="N912" s="17"/>
      <c r="O912" s="17"/>
    </row>
    <row r="913" spans="9:15">
      <c r="I913" s="45" t="s">
        <v>484</v>
      </c>
      <c r="J913" s="17">
        <f t="shared" ref="J913" si="2041">HEX2DEC(RIGHT(I913))</f>
        <v>1</v>
      </c>
      <c r="K913" s="49">
        <f t="shared" ref="K913" si="2042">HEX2DEC(LEFT(RIGHT(I913,2),1))</f>
        <v>0</v>
      </c>
      <c r="N913" s="17"/>
      <c r="O913" s="17"/>
    </row>
    <row r="914" spans="9:15">
      <c r="I914" s="45" t="s">
        <v>1167</v>
      </c>
      <c r="J914" s="17">
        <f t="shared" ref="J914:J916" si="2043">HEX2DEC(I914)</f>
        <v>2840</v>
      </c>
      <c r="K914" s="49">
        <f t="shared" ref="K914" si="2044">J914*$B$3</f>
        <v>230.12520000000001</v>
      </c>
      <c r="L914" s="49">
        <f t="shared" ref="L914" si="2045">K914+K915+K916</f>
        <v>712385859350.12524</v>
      </c>
      <c r="M914" s="50">
        <f t="shared" ref="M914" si="2046">J917+1</f>
        <v>2</v>
      </c>
      <c r="N914" s="17"/>
      <c r="O914" s="17">
        <f t="shared" ref="O914" si="2047">IF(AND(K917=1,K921=0),L918-L914,0)</f>
        <v>18.5557861328125</v>
      </c>
    </row>
    <row r="915" spans="9:15">
      <c r="I915" s="45" t="s">
        <v>1168</v>
      </c>
      <c r="J915" s="17">
        <f t="shared" si="2043"/>
        <v>48232390</v>
      </c>
      <c r="K915" s="49">
        <f t="shared" ref="K915" si="2048">J915*$B$2</f>
        <v>385859120</v>
      </c>
      <c r="L915" s="49"/>
      <c r="N915" s="17"/>
      <c r="O915" s="17"/>
    </row>
    <row r="916" spans="9:15">
      <c r="I916" s="45" t="s">
        <v>1169</v>
      </c>
      <c r="J916" s="17">
        <f t="shared" si="2043"/>
        <v>712</v>
      </c>
      <c r="K916" s="49">
        <f t="shared" ref="K916" si="2049">J916*1000000000</f>
        <v>712000000000</v>
      </c>
      <c r="L916" s="49"/>
      <c r="N916" s="17"/>
      <c r="O916" s="17"/>
    </row>
    <row r="917" spans="9:15">
      <c r="I917" s="45" t="s">
        <v>699</v>
      </c>
      <c r="J917" s="17">
        <f t="shared" ref="J917" si="2050">HEX2DEC(RIGHT(I917))</f>
        <v>1</v>
      </c>
      <c r="K917" s="49">
        <f t="shared" ref="K917" si="2051">HEX2DEC(LEFT(RIGHT(I917,2),1))</f>
        <v>1</v>
      </c>
      <c r="N917" s="17"/>
      <c r="O917" s="17"/>
    </row>
    <row r="918" spans="9:15">
      <c r="I918" s="45" t="s">
        <v>1170</v>
      </c>
      <c r="J918" s="17">
        <f t="shared" ref="J918:J920" si="2052">HEX2DEC(I918)</f>
        <v>3069</v>
      </c>
      <c r="K918" s="49">
        <f t="shared" ref="K918" si="2053">J918*$B$3</f>
        <v>248.68107000000001</v>
      </c>
      <c r="L918" s="49">
        <f t="shared" ref="L918" si="2054">K918+K919+K920</f>
        <v>712385859368.68103</v>
      </c>
      <c r="M918" s="50">
        <f t="shared" ref="M918" si="2055">J921+1</f>
        <v>2</v>
      </c>
      <c r="N918" s="17"/>
      <c r="O918" s="17">
        <f t="shared" ref="O918" si="2056">IF(AND(K921=1,K925=0),L922-L918,0)</f>
        <v>0</v>
      </c>
    </row>
    <row r="919" spans="9:15">
      <c r="I919" s="45" t="s">
        <v>1168</v>
      </c>
      <c r="J919" s="17">
        <f t="shared" si="2052"/>
        <v>48232390</v>
      </c>
      <c r="K919" s="49">
        <f t="shared" ref="K919" si="2057">J919*$B$2</f>
        <v>385859120</v>
      </c>
      <c r="L919" s="49"/>
      <c r="N919" s="17"/>
      <c r="O919" s="17"/>
    </row>
    <row r="920" spans="9:15">
      <c r="I920" s="45" t="s">
        <v>1169</v>
      </c>
      <c r="J920" s="17">
        <f t="shared" si="2052"/>
        <v>712</v>
      </c>
      <c r="K920" s="49">
        <f t="shared" ref="K920" si="2058">J920*1000000000</f>
        <v>712000000000</v>
      </c>
      <c r="L920" s="49"/>
      <c r="N920" s="17"/>
      <c r="O920" s="17"/>
    </row>
    <row r="921" spans="9:15">
      <c r="I921" s="45" t="s">
        <v>484</v>
      </c>
      <c r="J921" s="17">
        <f t="shared" ref="J921" si="2059">HEX2DEC(RIGHT(I921))</f>
        <v>1</v>
      </c>
      <c r="K921" s="49">
        <f t="shared" ref="K921" si="2060">HEX2DEC(LEFT(RIGHT(I921,2),1))</f>
        <v>0</v>
      </c>
      <c r="N921" s="17"/>
      <c r="O921" s="17"/>
    </row>
    <row r="922" spans="9:15">
      <c r="I922" s="45" t="s">
        <v>1171</v>
      </c>
      <c r="J922" s="17">
        <f t="shared" ref="J922:J924" si="2061">HEX2DEC(I922)</f>
        <v>5842</v>
      </c>
      <c r="K922" s="49">
        <f t="shared" ref="K922" si="2062">J922*$B$3</f>
        <v>473.37726000000004</v>
      </c>
      <c r="L922" s="49">
        <f t="shared" ref="L922" si="2063">K922+K923+K924</f>
        <v>714385933321.37732</v>
      </c>
      <c r="M922" s="50">
        <f t="shared" ref="M922" si="2064">J925+1</f>
        <v>2</v>
      </c>
      <c r="N922" s="17"/>
      <c r="O922" s="17">
        <f t="shared" ref="O922" si="2065">IF(AND(K925=1,K929=0),L926-L922,0)</f>
        <v>18.4747314453125</v>
      </c>
    </row>
    <row r="923" spans="9:15">
      <c r="I923" s="45" t="s">
        <v>1172</v>
      </c>
      <c r="J923" s="17">
        <f t="shared" si="2061"/>
        <v>48241606</v>
      </c>
      <c r="K923" s="49">
        <f t="shared" ref="K923" si="2066">J923*$B$2</f>
        <v>385932848</v>
      </c>
      <c r="L923" s="49"/>
      <c r="N923" s="17"/>
      <c r="O923" s="17"/>
    </row>
    <row r="924" spans="9:15">
      <c r="I924" s="45" t="s">
        <v>1173</v>
      </c>
      <c r="J924" s="17">
        <f t="shared" si="2061"/>
        <v>714</v>
      </c>
      <c r="K924" s="49">
        <f t="shared" ref="K924" si="2067">J924*1000000000</f>
        <v>714000000000</v>
      </c>
      <c r="L924" s="49"/>
      <c r="N924" s="17"/>
      <c r="O924" s="17"/>
    </row>
    <row r="925" spans="9:15">
      <c r="I925" s="45" t="s">
        <v>699</v>
      </c>
      <c r="J925" s="17">
        <f t="shared" ref="J925" si="2068">HEX2DEC(RIGHT(I925))</f>
        <v>1</v>
      </c>
      <c r="K925" s="49">
        <f t="shared" ref="K925" si="2069">HEX2DEC(LEFT(RIGHT(I925,2),1))</f>
        <v>1</v>
      </c>
      <c r="N925" s="17"/>
      <c r="O925" s="17"/>
    </row>
    <row r="926" spans="9:15">
      <c r="I926" s="45" t="s">
        <v>1174</v>
      </c>
      <c r="J926" s="17">
        <f t="shared" ref="J926:J928" si="2070">HEX2DEC(I926)</f>
        <v>6070</v>
      </c>
      <c r="K926" s="49">
        <f t="shared" ref="K926" si="2071">J926*$B$3</f>
        <v>491.85210000000001</v>
      </c>
      <c r="L926" s="49">
        <f t="shared" ref="L926" si="2072">K926+K927+K928</f>
        <v>714385933339.85205</v>
      </c>
      <c r="M926" s="50">
        <f t="shared" ref="M926" si="2073">J929+1</f>
        <v>2</v>
      </c>
      <c r="N926" s="17"/>
      <c r="O926" s="17">
        <f t="shared" ref="O926" si="2074">IF(AND(K929=1,K933=0),L930-L926,0)</f>
        <v>0</v>
      </c>
    </row>
    <row r="927" spans="9:15">
      <c r="I927" s="45" t="s">
        <v>1172</v>
      </c>
      <c r="J927" s="17">
        <f t="shared" si="2070"/>
        <v>48241606</v>
      </c>
      <c r="K927" s="49">
        <f t="shared" ref="K927" si="2075">J927*$B$2</f>
        <v>385932848</v>
      </c>
      <c r="L927" s="49"/>
      <c r="N927" s="17"/>
      <c r="O927" s="17"/>
    </row>
    <row r="928" spans="9:15">
      <c r="I928" s="45" t="s">
        <v>1173</v>
      </c>
      <c r="J928" s="17">
        <f t="shared" si="2070"/>
        <v>714</v>
      </c>
      <c r="K928" s="49">
        <f t="shared" ref="K928" si="2076">J928*1000000000</f>
        <v>714000000000</v>
      </c>
      <c r="L928" s="49"/>
      <c r="N928" s="17"/>
      <c r="O928" s="17"/>
    </row>
    <row r="929" spans="9:15">
      <c r="I929" s="45" t="s">
        <v>484</v>
      </c>
      <c r="J929" s="17">
        <f t="shared" ref="J929" si="2077">HEX2DEC(RIGHT(I929))</f>
        <v>1</v>
      </c>
      <c r="K929" s="49">
        <f t="shared" ref="K929" si="2078">HEX2DEC(LEFT(RIGHT(I929,2),1))</f>
        <v>0</v>
      </c>
      <c r="N929" s="17"/>
      <c r="O929" s="17"/>
    </row>
    <row r="930" spans="9:15">
      <c r="I930" s="45" t="s">
        <v>1175</v>
      </c>
      <c r="J930" s="17">
        <f t="shared" ref="J930:J932" si="2079">HEX2DEC(I930)</f>
        <v>6594</v>
      </c>
      <c r="K930" s="49">
        <f t="shared" ref="K930" si="2080">J930*$B$3</f>
        <v>534.31182000000001</v>
      </c>
      <c r="L930" s="49">
        <f t="shared" ref="L930" si="2081">K930+K931+K932</f>
        <v>716385997894.31177</v>
      </c>
      <c r="M930" s="50">
        <f t="shared" ref="M930" si="2082">J933+1</f>
        <v>2</v>
      </c>
      <c r="N930" s="17"/>
      <c r="O930" s="17">
        <f t="shared" ref="O930" si="2083">IF(AND(K933=1,K937=0),L934-L930,0)</f>
        <v>18.474853515625</v>
      </c>
    </row>
    <row r="931" spans="9:15">
      <c r="I931" s="45" t="s">
        <v>1176</v>
      </c>
      <c r="J931" s="17">
        <f t="shared" si="2079"/>
        <v>48249670</v>
      </c>
      <c r="K931" s="49">
        <f t="shared" ref="K931" si="2084">J931*$B$2</f>
        <v>385997360</v>
      </c>
      <c r="L931" s="49"/>
      <c r="N931" s="17"/>
      <c r="O931" s="17"/>
    </row>
    <row r="932" spans="9:15">
      <c r="I932" s="45" t="s">
        <v>1177</v>
      </c>
      <c r="J932" s="17">
        <f t="shared" si="2079"/>
        <v>716</v>
      </c>
      <c r="K932" s="49">
        <f t="shared" ref="K932" si="2085">J932*1000000000</f>
        <v>716000000000</v>
      </c>
      <c r="L932" s="49"/>
      <c r="N932" s="17"/>
      <c r="O932" s="17"/>
    </row>
    <row r="933" spans="9:15">
      <c r="I933" s="45" t="s">
        <v>699</v>
      </c>
      <c r="J933" s="17">
        <f t="shared" ref="J933" si="2086">HEX2DEC(RIGHT(I933))</f>
        <v>1</v>
      </c>
      <c r="K933" s="49">
        <f t="shared" ref="K933" si="2087">HEX2DEC(LEFT(RIGHT(I933,2),1))</f>
        <v>1</v>
      </c>
      <c r="N933" s="17"/>
      <c r="O933" s="17"/>
    </row>
    <row r="934" spans="9:15">
      <c r="I934" s="45" t="s">
        <v>1178</v>
      </c>
      <c r="J934" s="17">
        <f t="shared" ref="J934:J936" si="2088">HEX2DEC(I934)</f>
        <v>6822</v>
      </c>
      <c r="K934" s="49">
        <f t="shared" ref="K934" si="2089">J934*$B$3</f>
        <v>552.78665999999998</v>
      </c>
      <c r="L934" s="49">
        <f t="shared" ref="L934" si="2090">K934+K935+K936</f>
        <v>716385997912.78662</v>
      </c>
      <c r="M934" s="50">
        <f t="shared" ref="M934" si="2091">J937+1</f>
        <v>2</v>
      </c>
      <c r="N934" s="17"/>
      <c r="O934" s="17">
        <f t="shared" ref="O934" si="2092">IF(AND(K937=1,K941=0),L938-L934,0)</f>
        <v>0</v>
      </c>
    </row>
    <row r="935" spans="9:15">
      <c r="I935" s="45" t="s">
        <v>1176</v>
      </c>
      <c r="J935" s="17">
        <f t="shared" si="2088"/>
        <v>48249670</v>
      </c>
      <c r="K935" s="49">
        <f t="shared" ref="K935" si="2093">J935*$B$2</f>
        <v>385997360</v>
      </c>
      <c r="L935" s="49"/>
      <c r="N935" s="17"/>
      <c r="O935" s="17"/>
    </row>
    <row r="936" spans="9:15">
      <c r="I936" s="45" t="s">
        <v>1177</v>
      </c>
      <c r="J936" s="17">
        <f t="shared" si="2088"/>
        <v>716</v>
      </c>
      <c r="K936" s="49">
        <f t="shared" ref="K936" si="2094">J936*1000000000</f>
        <v>716000000000</v>
      </c>
      <c r="L936" s="49"/>
      <c r="N936" s="17"/>
      <c r="O936" s="17"/>
    </row>
    <row r="937" spans="9:15">
      <c r="I937" s="45" t="s">
        <v>484</v>
      </c>
      <c r="J937" s="17">
        <f t="shared" ref="J937" si="2095">HEX2DEC(RIGHT(I937))</f>
        <v>1</v>
      </c>
      <c r="K937" s="49">
        <f t="shared" ref="K937" si="2096">HEX2DEC(LEFT(RIGHT(I937,2),1))</f>
        <v>0</v>
      </c>
      <c r="N937" s="17"/>
      <c r="O937" s="17"/>
    </row>
    <row r="938" spans="9:15">
      <c r="I938" s="45" t="s">
        <v>1179</v>
      </c>
      <c r="J938" s="17">
        <f t="shared" ref="J938:J940" si="2097">HEX2DEC(I938)</f>
        <v>2272</v>
      </c>
      <c r="K938" s="49">
        <f t="shared" ref="K938" si="2098">J938*$B$3</f>
        <v>184.10016000000002</v>
      </c>
      <c r="L938" s="49">
        <f t="shared" ref="L938" si="2099">K938+K939+K940</f>
        <v>718386062568.10022</v>
      </c>
      <c r="M938" s="50">
        <f t="shared" ref="M938" si="2100">J941+1</f>
        <v>2</v>
      </c>
      <c r="N938" s="17"/>
      <c r="O938" s="17">
        <f t="shared" ref="O938" si="2101">IF(AND(K941=1,K945=0),L942-L938,0)</f>
        <v>18.5557861328125</v>
      </c>
    </row>
    <row r="939" spans="9:15">
      <c r="I939" s="45" t="s">
        <v>1180</v>
      </c>
      <c r="J939" s="17">
        <f t="shared" si="2097"/>
        <v>48257798</v>
      </c>
      <c r="K939" s="49">
        <f t="shared" ref="K939" si="2102">J939*$B$2</f>
        <v>386062384</v>
      </c>
      <c r="L939" s="49"/>
      <c r="N939" s="17"/>
      <c r="O939" s="17"/>
    </row>
    <row r="940" spans="9:15">
      <c r="I940" s="45" t="s">
        <v>1181</v>
      </c>
      <c r="J940" s="17">
        <f t="shared" si="2097"/>
        <v>718</v>
      </c>
      <c r="K940" s="49">
        <f t="shared" ref="K940" si="2103">J940*1000000000</f>
        <v>718000000000</v>
      </c>
      <c r="L940" s="49"/>
      <c r="N940" s="17"/>
      <c r="O940" s="17"/>
    </row>
    <row r="941" spans="9:15">
      <c r="I941" s="45" t="s">
        <v>699</v>
      </c>
      <c r="J941" s="17">
        <f t="shared" ref="J941" si="2104">HEX2DEC(RIGHT(I941))</f>
        <v>1</v>
      </c>
      <c r="K941" s="49">
        <f t="shared" ref="K941" si="2105">HEX2DEC(LEFT(RIGHT(I941,2),1))</f>
        <v>1</v>
      </c>
      <c r="N941" s="17"/>
      <c r="O941" s="17"/>
    </row>
    <row r="942" spans="9:15">
      <c r="I942" s="45" t="s">
        <v>1182</v>
      </c>
      <c r="J942" s="17">
        <f t="shared" ref="J942:J944" si="2106">HEX2DEC(I942)</f>
        <v>2501</v>
      </c>
      <c r="K942" s="49">
        <f t="shared" ref="K942" si="2107">J942*$B$3</f>
        <v>202.65603000000002</v>
      </c>
      <c r="L942" s="49">
        <f t="shared" ref="L942" si="2108">K942+K943+K944</f>
        <v>718386062586.65601</v>
      </c>
      <c r="M942" s="50">
        <f t="shared" ref="M942" si="2109">J945+1</f>
        <v>2</v>
      </c>
      <c r="N942" s="17"/>
      <c r="O942" s="17">
        <f t="shared" ref="O942" si="2110">IF(AND(K945=1,K949=0),L946-L942,0)</f>
        <v>0</v>
      </c>
    </row>
    <row r="943" spans="9:15">
      <c r="I943" s="45" t="s">
        <v>1180</v>
      </c>
      <c r="J943" s="17">
        <f t="shared" si="2106"/>
        <v>48257798</v>
      </c>
      <c r="K943" s="49">
        <f t="shared" ref="K943" si="2111">J943*$B$2</f>
        <v>386062384</v>
      </c>
      <c r="L943" s="49"/>
      <c r="N943" s="17"/>
      <c r="O943" s="17"/>
    </row>
    <row r="944" spans="9:15">
      <c r="I944" s="45" t="s">
        <v>1181</v>
      </c>
      <c r="J944" s="17">
        <f t="shared" si="2106"/>
        <v>718</v>
      </c>
      <c r="K944" s="49">
        <f t="shared" ref="K944" si="2112">J944*1000000000</f>
        <v>718000000000</v>
      </c>
      <c r="L944" s="49"/>
      <c r="N944" s="17"/>
      <c r="O944" s="17"/>
    </row>
    <row r="945" spans="9:15">
      <c r="I945" s="45" t="s">
        <v>484</v>
      </c>
      <c r="J945" s="17">
        <f t="shared" ref="J945" si="2113">HEX2DEC(RIGHT(I945))</f>
        <v>1</v>
      </c>
      <c r="K945" s="49">
        <f t="shared" ref="K945" si="2114">HEX2DEC(LEFT(RIGHT(I945,2),1))</f>
        <v>0</v>
      </c>
      <c r="N945" s="17"/>
      <c r="O945" s="17"/>
    </row>
    <row r="946" spans="9:15">
      <c r="I946" s="45" t="s">
        <v>1183</v>
      </c>
      <c r="J946" s="17">
        <f t="shared" ref="J946:J948" si="2115">HEX2DEC(I946)</f>
        <v>3281</v>
      </c>
      <c r="K946" s="49">
        <f t="shared" ref="K946" si="2116">J946*$B$3</f>
        <v>265.85943000000003</v>
      </c>
      <c r="L946" s="49">
        <f t="shared" ref="L946" si="2117">K946+K947+K948</f>
        <v>720386138937.85937</v>
      </c>
      <c r="M946" s="50">
        <f t="shared" ref="M946" si="2118">J949+1</f>
        <v>2</v>
      </c>
      <c r="N946" s="17"/>
      <c r="O946" s="17">
        <f t="shared" ref="O946" si="2119">IF(AND(K949=1,K953=0),L950-L946,0)</f>
        <v>18.474853515625</v>
      </c>
    </row>
    <row r="947" spans="9:15">
      <c r="I947" s="45" t="s">
        <v>1184</v>
      </c>
      <c r="J947" s="17">
        <f t="shared" si="2115"/>
        <v>48267334</v>
      </c>
      <c r="K947" s="49">
        <f t="shared" ref="K947" si="2120">J947*$B$2</f>
        <v>386138672</v>
      </c>
      <c r="L947" s="49"/>
      <c r="N947" s="17"/>
      <c r="O947" s="17"/>
    </row>
    <row r="948" spans="9:15">
      <c r="I948" s="45" t="s">
        <v>1185</v>
      </c>
      <c r="J948" s="17">
        <f t="shared" si="2115"/>
        <v>720</v>
      </c>
      <c r="K948" s="49">
        <f t="shared" ref="K948" si="2121">J948*1000000000</f>
        <v>720000000000</v>
      </c>
      <c r="L948" s="49"/>
      <c r="N948" s="17"/>
      <c r="O948" s="17"/>
    </row>
    <row r="949" spans="9:15">
      <c r="I949" s="45" t="s">
        <v>699</v>
      </c>
      <c r="J949" s="17">
        <f t="shared" ref="J949" si="2122">HEX2DEC(RIGHT(I949))</f>
        <v>1</v>
      </c>
      <c r="K949" s="49">
        <f t="shared" ref="K949" si="2123">HEX2DEC(LEFT(RIGHT(I949,2),1))</f>
        <v>1</v>
      </c>
      <c r="N949" s="17"/>
      <c r="O949" s="17"/>
    </row>
    <row r="950" spans="9:15">
      <c r="I950" s="45" t="s">
        <v>1186</v>
      </c>
      <c r="J950" s="17">
        <f t="shared" ref="J950:J952" si="2124">HEX2DEC(I950)</f>
        <v>3509</v>
      </c>
      <c r="K950" s="49">
        <f t="shared" ref="K950" si="2125">J950*$B$3</f>
        <v>284.33427</v>
      </c>
      <c r="L950" s="49">
        <f t="shared" ref="L950" si="2126">K950+K951+K952</f>
        <v>720386138956.33423</v>
      </c>
      <c r="M950" s="50">
        <f t="shared" ref="M950" si="2127">J953+1</f>
        <v>2</v>
      </c>
      <c r="N950" s="17"/>
      <c r="O950" s="17">
        <f t="shared" ref="O950" si="2128">IF(AND(K953=1,K957=0),L954-L950,0)</f>
        <v>0</v>
      </c>
    </row>
    <row r="951" spans="9:15">
      <c r="I951" s="45" t="s">
        <v>1184</v>
      </c>
      <c r="J951" s="17">
        <f t="shared" si="2124"/>
        <v>48267334</v>
      </c>
      <c r="K951" s="49">
        <f t="shared" ref="K951" si="2129">J951*$B$2</f>
        <v>386138672</v>
      </c>
      <c r="L951" s="49"/>
      <c r="N951" s="17"/>
      <c r="O951" s="17"/>
    </row>
    <row r="952" spans="9:15">
      <c r="I952" s="45" t="s">
        <v>1185</v>
      </c>
      <c r="J952" s="17">
        <f t="shared" si="2124"/>
        <v>720</v>
      </c>
      <c r="K952" s="49">
        <f t="shared" ref="K952" si="2130">J952*1000000000</f>
        <v>720000000000</v>
      </c>
      <c r="L952" s="49"/>
      <c r="N952" s="17"/>
      <c r="O952" s="17"/>
    </row>
    <row r="953" spans="9:15">
      <c r="I953" s="45" t="s">
        <v>484</v>
      </c>
      <c r="J953" s="17">
        <f t="shared" ref="J953" si="2131">HEX2DEC(RIGHT(I953))</f>
        <v>1</v>
      </c>
      <c r="K953" s="49">
        <f t="shared" ref="K953" si="2132">HEX2DEC(LEFT(RIGHT(I953,2),1))</f>
        <v>0</v>
      </c>
      <c r="N953" s="17"/>
      <c r="O953" s="17"/>
    </row>
    <row r="954" spans="9:15">
      <c r="I954" s="45" t="s">
        <v>1187</v>
      </c>
      <c r="J954" s="17">
        <f t="shared" ref="J954:J956" si="2133">HEX2DEC(I954)</f>
        <v>4958</v>
      </c>
      <c r="K954" s="49">
        <f t="shared" ref="K954" si="2134">J954*$B$3</f>
        <v>401.74674000000005</v>
      </c>
      <c r="L954" s="49">
        <f t="shared" ref="L954" si="2135">K954+K955+K956</f>
        <v>722386209217.7467</v>
      </c>
      <c r="M954" s="50">
        <f t="shared" ref="M954" si="2136">J957+1</f>
        <v>2</v>
      </c>
      <c r="N954" s="17"/>
      <c r="O954" s="17">
        <f t="shared" ref="O954" si="2137">IF(AND(K957=1,K961=0),L958-L954,0)</f>
        <v>18.555908203125</v>
      </c>
    </row>
    <row r="955" spans="9:15">
      <c r="I955" s="45" t="s">
        <v>1188</v>
      </c>
      <c r="J955" s="17">
        <f t="shared" si="2133"/>
        <v>48276102</v>
      </c>
      <c r="K955" s="49">
        <f t="shared" ref="K955" si="2138">J955*$B$2</f>
        <v>386208816</v>
      </c>
      <c r="L955" s="49"/>
      <c r="N955" s="17"/>
      <c r="O955" s="17"/>
    </row>
    <row r="956" spans="9:15">
      <c r="I956" s="45" t="s">
        <v>1189</v>
      </c>
      <c r="J956" s="17">
        <f t="shared" si="2133"/>
        <v>722</v>
      </c>
      <c r="K956" s="49">
        <f t="shared" ref="K956" si="2139">J956*1000000000</f>
        <v>722000000000</v>
      </c>
      <c r="L956" s="49"/>
      <c r="N956" s="17"/>
      <c r="O956" s="17"/>
    </row>
    <row r="957" spans="9:15">
      <c r="I957" s="45" t="s">
        <v>699</v>
      </c>
      <c r="J957" s="17">
        <f t="shared" ref="J957" si="2140">HEX2DEC(RIGHT(I957))</f>
        <v>1</v>
      </c>
      <c r="K957" s="49">
        <f t="shared" ref="K957" si="2141">HEX2DEC(LEFT(RIGHT(I957,2),1))</f>
        <v>1</v>
      </c>
      <c r="N957" s="17"/>
      <c r="O957" s="17"/>
    </row>
    <row r="958" spans="9:15">
      <c r="I958" s="45" t="s">
        <v>1190</v>
      </c>
      <c r="J958" s="17">
        <f t="shared" ref="J958:J960" si="2142">HEX2DEC(I958)</f>
        <v>5187</v>
      </c>
      <c r="K958" s="49">
        <f t="shared" ref="K958" si="2143">J958*$B$3</f>
        <v>420.30261000000002</v>
      </c>
      <c r="L958" s="49">
        <f t="shared" ref="L958" si="2144">K958+K959+K960</f>
        <v>722386209236.30261</v>
      </c>
      <c r="M958" s="50">
        <f t="shared" ref="M958" si="2145">J961+1</f>
        <v>2</v>
      </c>
      <c r="N958" s="17"/>
      <c r="O958" s="17">
        <f t="shared" ref="O958" si="2146">IF(AND(K961=1,K965=0),L962-L958,0)</f>
        <v>0</v>
      </c>
    </row>
    <row r="959" spans="9:15">
      <c r="I959" s="45" t="s">
        <v>1188</v>
      </c>
      <c r="J959" s="17">
        <f t="shared" si="2142"/>
        <v>48276102</v>
      </c>
      <c r="K959" s="49">
        <f t="shared" ref="K959" si="2147">J959*$B$2</f>
        <v>386208816</v>
      </c>
      <c r="L959" s="49"/>
      <c r="N959" s="17"/>
      <c r="O959" s="17"/>
    </row>
    <row r="960" spans="9:15">
      <c r="I960" s="45" t="s">
        <v>1189</v>
      </c>
      <c r="J960" s="17">
        <f t="shared" si="2142"/>
        <v>722</v>
      </c>
      <c r="K960" s="49">
        <f t="shared" ref="K960" si="2148">J960*1000000000</f>
        <v>722000000000</v>
      </c>
      <c r="L960" s="49"/>
      <c r="N960" s="17"/>
      <c r="O960" s="17"/>
    </row>
    <row r="961" spans="9:15">
      <c r="I961" s="45" t="s">
        <v>484</v>
      </c>
      <c r="J961" s="17">
        <f t="shared" ref="J961" si="2149">HEX2DEC(RIGHT(I961))</f>
        <v>1</v>
      </c>
      <c r="K961" s="49">
        <f t="shared" ref="K961" si="2150">HEX2DEC(LEFT(RIGHT(I961,2),1))</f>
        <v>0</v>
      </c>
      <c r="N961" s="17"/>
      <c r="O961" s="17"/>
    </row>
    <row r="962" spans="9:15">
      <c r="I962" s="45" t="s">
        <v>1191</v>
      </c>
      <c r="J962" s="17">
        <f t="shared" ref="J962:J964" si="2151">HEX2DEC(I962)</f>
        <v>5260</v>
      </c>
      <c r="K962" s="49">
        <f t="shared" ref="K962" si="2152">J962*$B$3</f>
        <v>426.21780000000001</v>
      </c>
      <c r="L962" s="49">
        <f t="shared" ref="L962" si="2153">K962+K963+K964</f>
        <v>724386296282.21777</v>
      </c>
      <c r="M962" s="50">
        <f t="shared" ref="M962" si="2154">J965+1</f>
        <v>2</v>
      </c>
      <c r="N962" s="17"/>
      <c r="O962" s="17">
        <f t="shared" ref="O962" si="2155">IF(AND(K965=1,K969=0),L966-L962,0)</f>
        <v>18.636962890625</v>
      </c>
    </row>
    <row r="963" spans="9:15">
      <c r="I963" s="45" t="s">
        <v>1192</v>
      </c>
      <c r="J963" s="17">
        <f t="shared" si="2151"/>
        <v>48286982</v>
      </c>
      <c r="K963" s="49">
        <f t="shared" ref="K963" si="2156">J963*$B$2</f>
        <v>386295856</v>
      </c>
      <c r="L963" s="49"/>
      <c r="N963" s="17"/>
      <c r="O963" s="17"/>
    </row>
    <row r="964" spans="9:15">
      <c r="I964" s="45" t="s">
        <v>1193</v>
      </c>
      <c r="J964" s="17">
        <f t="shared" si="2151"/>
        <v>724</v>
      </c>
      <c r="K964" s="49">
        <f t="shared" ref="K964" si="2157">J964*1000000000</f>
        <v>724000000000</v>
      </c>
      <c r="L964" s="49"/>
      <c r="N964" s="17"/>
      <c r="O964" s="17"/>
    </row>
    <row r="965" spans="9:15">
      <c r="I965" s="45" t="s">
        <v>699</v>
      </c>
      <c r="J965" s="17">
        <f t="shared" ref="J965" si="2158">HEX2DEC(RIGHT(I965))</f>
        <v>1</v>
      </c>
      <c r="K965" s="49">
        <f t="shared" ref="K965" si="2159">HEX2DEC(LEFT(RIGHT(I965,2),1))</f>
        <v>1</v>
      </c>
      <c r="N965" s="17"/>
      <c r="O965" s="17"/>
    </row>
    <row r="966" spans="9:15">
      <c r="I966" s="45" t="s">
        <v>1194</v>
      </c>
      <c r="J966" s="17">
        <f t="shared" ref="J966:J968" si="2160">HEX2DEC(I966)</f>
        <v>5490</v>
      </c>
      <c r="K966" s="49">
        <f t="shared" ref="K966" si="2161">J966*$B$3</f>
        <v>444.85470000000004</v>
      </c>
      <c r="L966" s="49">
        <f t="shared" ref="L966" si="2162">K966+K967+K968</f>
        <v>724386296300.85474</v>
      </c>
      <c r="M966" s="50">
        <f t="shared" ref="M966" si="2163">J969+1</f>
        <v>2</v>
      </c>
      <c r="N966" s="17"/>
      <c r="O966" s="17">
        <f t="shared" ref="O966" si="2164">IF(AND(K969=1,K973=0),L970-L966,0)</f>
        <v>0</v>
      </c>
    </row>
    <row r="967" spans="9:15">
      <c r="I967" s="45" t="s">
        <v>1192</v>
      </c>
      <c r="J967" s="17">
        <f t="shared" si="2160"/>
        <v>48286982</v>
      </c>
      <c r="K967" s="49">
        <f t="shared" ref="K967" si="2165">J967*$B$2</f>
        <v>386295856</v>
      </c>
      <c r="L967" s="49"/>
      <c r="N967" s="17"/>
      <c r="O967" s="17"/>
    </row>
    <row r="968" spans="9:15">
      <c r="I968" s="45" t="s">
        <v>1193</v>
      </c>
      <c r="J968" s="17">
        <f t="shared" si="2160"/>
        <v>724</v>
      </c>
      <c r="K968" s="49">
        <f t="shared" ref="K968" si="2166">J968*1000000000</f>
        <v>724000000000</v>
      </c>
      <c r="L968" s="49"/>
      <c r="N968" s="17"/>
      <c r="O968" s="17"/>
    </row>
    <row r="969" spans="9:15">
      <c r="I969" s="45" t="s">
        <v>484</v>
      </c>
      <c r="J969" s="17">
        <f t="shared" ref="J969" si="2167">HEX2DEC(RIGHT(I969))</f>
        <v>1</v>
      </c>
      <c r="K969" s="49">
        <f t="shared" ref="K969" si="2168">HEX2DEC(LEFT(RIGHT(I969,2),1))</f>
        <v>0</v>
      </c>
      <c r="N969" s="17"/>
      <c r="O969" s="17"/>
    </row>
    <row r="970" spans="9:15">
      <c r="I970" s="45" t="s">
        <v>1195</v>
      </c>
      <c r="J970" s="17">
        <f t="shared" ref="J970:J972" si="2169">HEX2DEC(I970)</f>
        <v>1884</v>
      </c>
      <c r="K970" s="49">
        <f t="shared" ref="K970" si="2170">J970*$B$3</f>
        <v>152.66052000000002</v>
      </c>
      <c r="L970" s="49">
        <f t="shared" ref="L970" si="2171">K970+K971+K972</f>
        <v>726386370760.66052</v>
      </c>
      <c r="M970" s="50">
        <f t="shared" ref="M970" si="2172">J973+1</f>
        <v>2</v>
      </c>
      <c r="N970" s="17"/>
      <c r="O970" s="17">
        <f t="shared" ref="O970" si="2173">IF(AND(K973=1,K977=0),L974-L970,0)</f>
        <v>18.6368408203125</v>
      </c>
    </row>
    <row r="971" spans="9:15">
      <c r="I971" s="45" t="s">
        <v>1196</v>
      </c>
      <c r="J971" s="17">
        <f t="shared" si="2169"/>
        <v>48296326</v>
      </c>
      <c r="K971" s="49">
        <f t="shared" ref="K971" si="2174">J971*$B$2</f>
        <v>386370608</v>
      </c>
      <c r="L971" s="49"/>
      <c r="N971" s="17"/>
      <c r="O971" s="17"/>
    </row>
    <row r="972" spans="9:15">
      <c r="I972" s="45" t="s">
        <v>1197</v>
      </c>
      <c r="J972" s="17">
        <f t="shared" si="2169"/>
        <v>726</v>
      </c>
      <c r="K972" s="49">
        <f t="shared" ref="K972" si="2175">J972*1000000000</f>
        <v>726000000000</v>
      </c>
      <c r="L972" s="49"/>
      <c r="N972" s="17"/>
      <c r="O972" s="17"/>
    </row>
    <row r="973" spans="9:15">
      <c r="I973" s="45" t="s">
        <v>699</v>
      </c>
      <c r="J973" s="17">
        <f t="shared" ref="J973" si="2176">HEX2DEC(RIGHT(I973))</f>
        <v>1</v>
      </c>
      <c r="K973" s="49">
        <f t="shared" ref="K973" si="2177">HEX2DEC(LEFT(RIGHT(I973,2),1))</f>
        <v>1</v>
      </c>
      <c r="N973" s="17"/>
      <c r="O973" s="17"/>
    </row>
    <row r="974" spans="9:15">
      <c r="I974" s="45" t="s">
        <v>1198</v>
      </c>
      <c r="J974" s="17">
        <f t="shared" ref="J974:J976" si="2178">HEX2DEC(I974)</f>
        <v>2114</v>
      </c>
      <c r="K974" s="49">
        <f t="shared" ref="K974" si="2179">J974*$B$3</f>
        <v>171.29742000000002</v>
      </c>
      <c r="L974" s="49">
        <f t="shared" ref="L974" si="2180">K974+K975+K976</f>
        <v>726386370779.29736</v>
      </c>
      <c r="M974" s="50">
        <f t="shared" ref="M974" si="2181">J977+1</f>
        <v>2</v>
      </c>
      <c r="N974" s="17"/>
      <c r="O974" s="17">
        <f t="shared" ref="O974" si="2182">IF(AND(K977=1,K981=0),L978-L974,0)</f>
        <v>0</v>
      </c>
    </row>
    <row r="975" spans="9:15">
      <c r="I975" s="45" t="s">
        <v>1196</v>
      </c>
      <c r="J975" s="17">
        <f t="shared" si="2178"/>
        <v>48296326</v>
      </c>
      <c r="K975" s="49">
        <f t="shared" ref="K975" si="2183">J975*$B$2</f>
        <v>386370608</v>
      </c>
      <c r="L975" s="49"/>
      <c r="N975" s="17"/>
      <c r="O975" s="17"/>
    </row>
    <row r="976" spans="9:15">
      <c r="I976" s="45" t="s">
        <v>1197</v>
      </c>
      <c r="J976" s="17">
        <f t="shared" si="2178"/>
        <v>726</v>
      </c>
      <c r="K976" s="49">
        <f t="shared" ref="K976" si="2184">J976*1000000000</f>
        <v>726000000000</v>
      </c>
      <c r="L976" s="49"/>
      <c r="N976" s="17"/>
      <c r="O976" s="17"/>
    </row>
    <row r="977" spans="9:15">
      <c r="I977" s="45" t="s">
        <v>484</v>
      </c>
      <c r="J977" s="17">
        <f t="shared" ref="J977" si="2185">HEX2DEC(RIGHT(I977))</f>
        <v>1</v>
      </c>
      <c r="K977" s="49">
        <f t="shared" ref="K977" si="2186">HEX2DEC(LEFT(RIGHT(I977,2),1))</f>
        <v>0</v>
      </c>
      <c r="N977" s="17"/>
      <c r="O977" s="17"/>
    </row>
    <row r="978" spans="9:15">
      <c r="I978" s="45" t="s">
        <v>1199</v>
      </c>
      <c r="J978" s="17">
        <f t="shared" ref="J978:J980" si="2187">HEX2DEC(I978)</f>
        <v>2866</v>
      </c>
      <c r="K978" s="49">
        <f t="shared" ref="K978" si="2188">J978*$B$3</f>
        <v>232.23198000000002</v>
      </c>
      <c r="L978" s="49">
        <f t="shared" ref="L978" si="2189">K978+K979+K980</f>
        <v>728386455832.23193</v>
      </c>
      <c r="M978" s="50">
        <f t="shared" ref="M978" si="2190">J981+1</f>
        <v>2</v>
      </c>
      <c r="N978" s="17"/>
      <c r="O978" s="17">
        <f t="shared" ref="O978" si="2191">IF(AND(K981=1,K985=0),L982-L978,0)</f>
        <v>18.7989501953125</v>
      </c>
    </row>
    <row r="979" spans="9:15">
      <c r="I979" s="45" t="s">
        <v>1200</v>
      </c>
      <c r="J979" s="17">
        <f t="shared" si="2187"/>
        <v>48306950</v>
      </c>
      <c r="K979" s="49">
        <f t="shared" ref="K979" si="2192">J979*$B$2</f>
        <v>386455600</v>
      </c>
      <c r="L979" s="49"/>
      <c r="N979" s="17"/>
      <c r="O979" s="17"/>
    </row>
    <row r="980" spans="9:15">
      <c r="I980" s="45" t="s">
        <v>1201</v>
      </c>
      <c r="J980" s="17">
        <f t="shared" si="2187"/>
        <v>728</v>
      </c>
      <c r="K980" s="49">
        <f t="shared" ref="K980" si="2193">J980*1000000000</f>
        <v>728000000000</v>
      </c>
      <c r="L980" s="49"/>
      <c r="N980" s="17"/>
      <c r="O980" s="17"/>
    </row>
    <row r="981" spans="9:15">
      <c r="I981" s="45" t="s">
        <v>699</v>
      </c>
      <c r="J981" s="17">
        <f t="shared" ref="J981" si="2194">HEX2DEC(RIGHT(I981))</f>
        <v>1</v>
      </c>
      <c r="K981" s="49">
        <f t="shared" ref="K981" si="2195">HEX2DEC(LEFT(RIGHT(I981,2),1))</f>
        <v>1</v>
      </c>
      <c r="N981" s="17"/>
      <c r="O981" s="17"/>
    </row>
    <row r="982" spans="9:15">
      <c r="I982" s="45" t="s">
        <v>1202</v>
      </c>
      <c r="J982" s="17">
        <f t="shared" ref="J982:J984" si="2196">HEX2DEC(I982)</f>
        <v>3098</v>
      </c>
      <c r="K982" s="49">
        <f t="shared" ref="K982" si="2197">J982*$B$3</f>
        <v>251.03094000000002</v>
      </c>
      <c r="L982" s="49">
        <f t="shared" ref="L982" si="2198">K982+K983+K984</f>
        <v>728386455851.03088</v>
      </c>
      <c r="M982" s="50">
        <f t="shared" ref="M982" si="2199">J985+1</f>
        <v>2</v>
      </c>
      <c r="N982" s="17"/>
      <c r="O982" s="17">
        <f t="shared" ref="O982" si="2200">IF(AND(K985=1,K989=0),L986-L982,0)</f>
        <v>0</v>
      </c>
    </row>
    <row r="983" spans="9:15">
      <c r="I983" s="45" t="s">
        <v>1200</v>
      </c>
      <c r="J983" s="17">
        <f t="shared" si="2196"/>
        <v>48306950</v>
      </c>
      <c r="K983" s="49">
        <f t="shared" ref="K983" si="2201">J983*$B$2</f>
        <v>386455600</v>
      </c>
      <c r="L983" s="49"/>
      <c r="N983" s="17"/>
      <c r="O983" s="17"/>
    </row>
    <row r="984" spans="9:15">
      <c r="I984" s="45" t="s">
        <v>1201</v>
      </c>
      <c r="J984" s="17">
        <f t="shared" si="2196"/>
        <v>728</v>
      </c>
      <c r="K984" s="49">
        <f t="shared" ref="K984" si="2202">J984*1000000000</f>
        <v>728000000000</v>
      </c>
      <c r="L984" s="49"/>
      <c r="N984" s="17"/>
      <c r="O984" s="17"/>
    </row>
    <row r="985" spans="9:15">
      <c r="I985" s="45" t="s">
        <v>484</v>
      </c>
      <c r="J985" s="17">
        <f t="shared" ref="J985" si="2203">HEX2DEC(RIGHT(I985))</f>
        <v>1</v>
      </c>
      <c r="K985" s="49">
        <f t="shared" ref="K985" si="2204">HEX2DEC(LEFT(RIGHT(I985,2),1))</f>
        <v>0</v>
      </c>
      <c r="N985" s="17"/>
      <c r="O985" s="17"/>
    </row>
    <row r="986" spans="9:15">
      <c r="I986" s="45" t="s">
        <v>1203</v>
      </c>
      <c r="J986" s="17">
        <f t="shared" ref="J986:J988" si="2205">HEX2DEC(I986)</f>
        <v>6136</v>
      </c>
      <c r="K986" s="49">
        <f t="shared" ref="K986" si="2206">J986*$B$3</f>
        <v>497.20008000000001</v>
      </c>
      <c r="L986" s="49">
        <f t="shared" ref="L986" si="2207">K986+K987+K988</f>
        <v>730386503201.20007</v>
      </c>
      <c r="M986" s="50">
        <f t="shared" ref="M986" si="2208">J989+1</f>
        <v>2</v>
      </c>
      <c r="N986" s="17"/>
      <c r="O986" s="17">
        <f t="shared" ref="O986" si="2209">IF(AND(K989=1,K993=0),L990-L986,0)</f>
        <v>18.636962890625</v>
      </c>
    </row>
    <row r="987" spans="9:15">
      <c r="I987" s="45" t="s">
        <v>1204</v>
      </c>
      <c r="J987" s="17">
        <f t="shared" si="2205"/>
        <v>48312838</v>
      </c>
      <c r="K987" s="49">
        <f t="shared" ref="K987" si="2210">J987*$B$2</f>
        <v>386502704</v>
      </c>
      <c r="L987" s="49"/>
      <c r="N987" s="17"/>
      <c r="O987" s="17"/>
    </row>
    <row r="988" spans="9:15">
      <c r="I988" s="45" t="s">
        <v>1205</v>
      </c>
      <c r="J988" s="17">
        <f t="shared" si="2205"/>
        <v>730</v>
      </c>
      <c r="K988" s="49">
        <f t="shared" ref="K988" si="2211">J988*1000000000</f>
        <v>730000000000</v>
      </c>
      <c r="L988" s="49"/>
      <c r="N988" s="17"/>
      <c r="O988" s="17"/>
    </row>
    <row r="989" spans="9:15">
      <c r="I989" s="45" t="s">
        <v>699</v>
      </c>
      <c r="J989" s="17">
        <f t="shared" ref="J989" si="2212">HEX2DEC(RIGHT(I989))</f>
        <v>1</v>
      </c>
      <c r="K989" s="49">
        <f t="shared" ref="K989" si="2213">HEX2DEC(LEFT(RIGHT(I989,2),1))</f>
        <v>1</v>
      </c>
      <c r="N989" s="17"/>
      <c r="O989" s="17"/>
    </row>
    <row r="990" spans="9:15">
      <c r="I990" s="45" t="s">
        <v>1206</v>
      </c>
      <c r="J990" s="17">
        <f t="shared" ref="J990:J992" si="2214">HEX2DEC(I990)</f>
        <v>6366</v>
      </c>
      <c r="K990" s="49">
        <f t="shared" ref="K990" si="2215">J990*$B$3</f>
        <v>515.83698000000004</v>
      </c>
      <c r="L990" s="49">
        <f t="shared" ref="L990" si="2216">K990+K991+K992</f>
        <v>730386503219.83704</v>
      </c>
      <c r="M990" s="50">
        <f t="shared" ref="M990" si="2217">J993+1</f>
        <v>2</v>
      </c>
      <c r="N990" s="17"/>
      <c r="O990" s="17">
        <f t="shared" ref="O990" si="2218">IF(AND(K993=1,K997=0),L994-L990,0)</f>
        <v>0</v>
      </c>
    </row>
    <row r="991" spans="9:15">
      <c r="I991" s="45" t="s">
        <v>1204</v>
      </c>
      <c r="J991" s="17">
        <f t="shared" si="2214"/>
        <v>48312838</v>
      </c>
      <c r="K991" s="49">
        <f t="shared" ref="K991" si="2219">J991*$B$2</f>
        <v>386502704</v>
      </c>
      <c r="L991" s="49"/>
      <c r="N991" s="17"/>
      <c r="O991" s="17"/>
    </row>
    <row r="992" spans="9:15">
      <c r="I992" s="45" t="s">
        <v>1205</v>
      </c>
      <c r="J992" s="17">
        <f t="shared" si="2214"/>
        <v>730</v>
      </c>
      <c r="K992" s="49">
        <f t="shared" ref="K992" si="2220">J992*1000000000</f>
        <v>730000000000</v>
      </c>
      <c r="L992" s="49"/>
      <c r="N992" s="17"/>
      <c r="O992" s="17"/>
    </row>
    <row r="993" spans="9:15">
      <c r="I993" s="45" t="s">
        <v>484</v>
      </c>
      <c r="J993" s="17">
        <f t="shared" ref="J993" si="2221">HEX2DEC(RIGHT(I993))</f>
        <v>1</v>
      </c>
      <c r="K993" s="49">
        <f t="shared" ref="K993" si="2222">HEX2DEC(LEFT(RIGHT(I993,2),1))</f>
        <v>0</v>
      </c>
      <c r="N993" s="17"/>
      <c r="O993" s="17"/>
    </row>
    <row r="994" spans="9:15">
      <c r="I994" s="45" t="s">
        <v>1207</v>
      </c>
      <c r="J994" s="17">
        <f t="shared" ref="J994:J996" si="2223">HEX2DEC(I994)</f>
        <v>1443</v>
      </c>
      <c r="K994" s="49">
        <f t="shared" ref="K994" si="2224">J994*$B$3</f>
        <v>116.92629000000001</v>
      </c>
      <c r="L994" s="49">
        <f t="shared" ref="L994" si="2225">K994+K995+K996</f>
        <v>732386551972.92627</v>
      </c>
      <c r="M994" s="50">
        <f t="shared" ref="M994" si="2226">J997+1</f>
        <v>2</v>
      </c>
      <c r="N994" s="17"/>
      <c r="O994" s="17">
        <f t="shared" ref="O994" si="2227">IF(AND(K997=1,K1001=0),L998-L994,0)</f>
        <v>18.636962890625</v>
      </c>
    </row>
    <row r="995" spans="9:15">
      <c r="I995" s="45" t="s">
        <v>1208</v>
      </c>
      <c r="J995" s="17">
        <f t="shared" si="2223"/>
        <v>48318982</v>
      </c>
      <c r="K995" s="49">
        <f t="shared" ref="K995" si="2228">J995*$B$2</f>
        <v>386551856</v>
      </c>
      <c r="L995" s="49"/>
      <c r="N995" s="17"/>
      <c r="O995" s="17"/>
    </row>
    <row r="996" spans="9:15">
      <c r="I996" s="45" t="s">
        <v>1209</v>
      </c>
      <c r="J996" s="17">
        <f t="shared" si="2223"/>
        <v>732</v>
      </c>
      <c r="K996" s="49">
        <f t="shared" ref="K996" si="2229">J996*1000000000</f>
        <v>732000000000</v>
      </c>
      <c r="L996" s="49"/>
      <c r="N996" s="17"/>
      <c r="O996" s="17"/>
    </row>
    <row r="997" spans="9:15">
      <c r="I997" s="45" t="s">
        <v>699</v>
      </c>
      <c r="J997" s="17">
        <f t="shared" ref="J997" si="2230">HEX2DEC(RIGHT(I997))</f>
        <v>1</v>
      </c>
      <c r="K997" s="49">
        <f t="shared" ref="K997" si="2231">HEX2DEC(LEFT(RIGHT(I997,2),1))</f>
        <v>1</v>
      </c>
      <c r="N997" s="17"/>
      <c r="O997" s="17"/>
    </row>
    <row r="998" spans="9:15">
      <c r="I998" s="45" t="s">
        <v>1210</v>
      </c>
      <c r="J998" s="17">
        <f t="shared" ref="J998:J1000" si="2232">HEX2DEC(I998)</f>
        <v>1673</v>
      </c>
      <c r="K998" s="49">
        <f t="shared" ref="K998" si="2233">J998*$B$3</f>
        <v>135.56319000000002</v>
      </c>
      <c r="L998" s="49">
        <f t="shared" ref="L998" si="2234">K998+K999+K1000</f>
        <v>732386551991.56323</v>
      </c>
      <c r="M998" s="50">
        <f t="shared" ref="M998" si="2235">J1001+1</f>
        <v>2</v>
      </c>
      <c r="N998" s="17"/>
      <c r="O998" s="17">
        <f t="shared" ref="O998" si="2236">IF(AND(K1001=1,K1005=0),L1002-L998,0)</f>
        <v>0</v>
      </c>
    </row>
    <row r="999" spans="9:15">
      <c r="I999" s="45" t="s">
        <v>1208</v>
      </c>
      <c r="J999" s="17">
        <f t="shared" si="2232"/>
        <v>48318982</v>
      </c>
      <c r="K999" s="49">
        <f t="shared" ref="K999" si="2237">J999*$B$2</f>
        <v>386551856</v>
      </c>
      <c r="L999" s="49"/>
      <c r="N999" s="17"/>
      <c r="O999" s="17"/>
    </row>
    <row r="1000" spans="9:15">
      <c r="I1000" s="45" t="s">
        <v>1209</v>
      </c>
      <c r="J1000" s="17">
        <f t="shared" si="2232"/>
        <v>732</v>
      </c>
      <c r="K1000" s="49">
        <f t="shared" ref="K1000" si="2238">J1000*1000000000</f>
        <v>732000000000</v>
      </c>
      <c r="L1000" s="49"/>
      <c r="N1000" s="17"/>
      <c r="O1000" s="17"/>
    </row>
    <row r="1001" spans="9:15">
      <c r="I1001" s="45" t="s">
        <v>484</v>
      </c>
      <c r="J1001" s="17">
        <f t="shared" ref="J1001" si="2239">HEX2DEC(RIGHT(I1001))</f>
        <v>1</v>
      </c>
      <c r="K1001" s="49">
        <f t="shared" ref="K1001" si="2240">HEX2DEC(LEFT(RIGHT(I1001,2),1))</f>
        <v>0</v>
      </c>
      <c r="N1001" s="17"/>
      <c r="O1001" s="17"/>
    </row>
    <row r="1002" spans="9:15">
      <c r="I1002" s="45" t="s">
        <v>1211</v>
      </c>
      <c r="J1002" s="17">
        <f t="shared" ref="J1002:J1004" si="2241">HEX2DEC(I1002)</f>
        <v>6100</v>
      </c>
      <c r="K1002" s="49">
        <f t="shared" ref="K1002" si="2242">J1002*$B$3</f>
        <v>494.28300000000002</v>
      </c>
      <c r="L1002" s="49">
        <f t="shared" ref="L1002" si="2243">K1002+K1003+K1004</f>
        <v>734386616350.28296</v>
      </c>
      <c r="M1002" s="50">
        <f t="shared" ref="M1002" si="2244">J1005+1</f>
        <v>2</v>
      </c>
      <c r="N1002" s="17"/>
      <c r="O1002" s="17">
        <f t="shared" ref="O1002" si="2245">IF(AND(K1005=1,K1009=0),L1006-L1002,0)</f>
        <v>18.555908203125</v>
      </c>
    </row>
    <row r="1003" spans="9:15">
      <c r="I1003" s="45" t="s">
        <v>1212</v>
      </c>
      <c r="J1003" s="17">
        <f t="shared" si="2241"/>
        <v>48326982</v>
      </c>
      <c r="K1003" s="49">
        <f t="shared" ref="K1003" si="2246">J1003*$B$2</f>
        <v>386615856</v>
      </c>
      <c r="L1003" s="49"/>
      <c r="N1003" s="17"/>
      <c r="O1003" s="17"/>
    </row>
    <row r="1004" spans="9:15">
      <c r="I1004" s="45" t="s">
        <v>1213</v>
      </c>
      <c r="J1004" s="17">
        <f t="shared" si="2241"/>
        <v>734</v>
      </c>
      <c r="K1004" s="49">
        <f t="shared" ref="K1004" si="2247">J1004*1000000000</f>
        <v>734000000000</v>
      </c>
      <c r="L1004" s="49"/>
      <c r="N1004" s="17"/>
      <c r="O1004" s="17"/>
    </row>
    <row r="1005" spans="9:15">
      <c r="I1005" s="45" t="s">
        <v>699</v>
      </c>
      <c r="J1005" s="17">
        <f t="shared" ref="J1005" si="2248">HEX2DEC(RIGHT(I1005))</f>
        <v>1</v>
      </c>
      <c r="K1005" s="49">
        <f t="shared" ref="K1005" si="2249">HEX2DEC(LEFT(RIGHT(I1005,2),1))</f>
        <v>1</v>
      </c>
      <c r="N1005" s="17"/>
      <c r="O1005" s="17"/>
    </row>
    <row r="1006" spans="9:15">
      <c r="I1006" s="45" t="s">
        <v>1214</v>
      </c>
      <c r="J1006" s="17">
        <f t="shared" ref="J1006:J1008" si="2250">HEX2DEC(I1006)</f>
        <v>6329</v>
      </c>
      <c r="K1006" s="49">
        <f t="shared" ref="K1006" si="2251">J1006*$B$3</f>
        <v>512.83887000000004</v>
      </c>
      <c r="L1006" s="49">
        <f t="shared" ref="L1006" si="2252">K1006+K1007+K1008</f>
        <v>734386616368.83887</v>
      </c>
      <c r="M1006" s="50">
        <f t="shared" ref="M1006" si="2253">J1009+1</f>
        <v>2</v>
      </c>
      <c r="N1006" s="17"/>
      <c r="O1006" s="17">
        <f t="shared" ref="O1006" si="2254">IF(AND(K1009=1,K1013=0),L1010-L1006,0)</f>
        <v>0</v>
      </c>
    </row>
    <row r="1007" spans="9:15">
      <c r="I1007" s="45" t="s">
        <v>1212</v>
      </c>
      <c r="J1007" s="17">
        <f t="shared" si="2250"/>
        <v>48326982</v>
      </c>
      <c r="K1007" s="49">
        <f t="shared" ref="K1007" si="2255">J1007*$B$2</f>
        <v>386615856</v>
      </c>
      <c r="L1007" s="49"/>
      <c r="N1007" s="17"/>
      <c r="O1007" s="17"/>
    </row>
    <row r="1008" spans="9:15">
      <c r="I1008" s="45" t="s">
        <v>1213</v>
      </c>
      <c r="J1008" s="17">
        <f t="shared" si="2250"/>
        <v>734</v>
      </c>
      <c r="K1008" s="49">
        <f t="shared" ref="K1008" si="2256">J1008*1000000000</f>
        <v>734000000000</v>
      </c>
      <c r="L1008" s="49"/>
      <c r="N1008" s="17"/>
      <c r="O1008" s="17"/>
    </row>
    <row r="1009" spans="9:15">
      <c r="I1009" s="45" t="s">
        <v>484</v>
      </c>
      <c r="J1009" s="17">
        <f t="shared" ref="J1009" si="2257">HEX2DEC(RIGHT(I1009))</f>
        <v>1</v>
      </c>
      <c r="K1009" s="49">
        <f t="shared" ref="K1009" si="2258">HEX2DEC(LEFT(RIGHT(I1009,2),1))</f>
        <v>0</v>
      </c>
      <c r="N1009" s="17"/>
      <c r="O1009" s="17"/>
    </row>
    <row r="1010" spans="9:15">
      <c r="I1010" s="45" t="s">
        <v>1215</v>
      </c>
      <c r="J1010" s="17">
        <f t="shared" ref="J1010:J1012" si="2259">HEX2DEC(I1010)</f>
        <v>1582</v>
      </c>
      <c r="K1010" s="49">
        <f t="shared" ref="K1010" si="2260">J1010*$B$3</f>
        <v>128.18946</v>
      </c>
      <c r="L1010" s="49">
        <f t="shared" ref="L1010" si="2261">K1010+K1011+K1012</f>
        <v>736386660528.18945</v>
      </c>
      <c r="M1010" s="50">
        <f t="shared" ref="M1010" si="2262">J1013+1</f>
        <v>2</v>
      </c>
      <c r="N1010" s="17"/>
      <c r="O1010" s="17">
        <f t="shared" ref="O1010" si="2263">IF(AND(K1013=1,K1017=0),L1014-L1010,0)</f>
        <v>18.636962890625</v>
      </c>
    </row>
    <row r="1011" spans="9:15">
      <c r="I1011" s="45" t="s">
        <v>1216</v>
      </c>
      <c r="J1011" s="17">
        <f t="shared" si="2259"/>
        <v>48332550</v>
      </c>
      <c r="K1011" s="49">
        <f t="shared" ref="K1011" si="2264">J1011*$B$2</f>
        <v>386660400</v>
      </c>
      <c r="L1011" s="49"/>
      <c r="N1011" s="17"/>
      <c r="O1011" s="17"/>
    </row>
    <row r="1012" spans="9:15">
      <c r="I1012" s="45" t="s">
        <v>1217</v>
      </c>
      <c r="J1012" s="17">
        <f t="shared" si="2259"/>
        <v>736</v>
      </c>
      <c r="K1012" s="49">
        <f t="shared" ref="K1012" si="2265">J1012*1000000000</f>
        <v>736000000000</v>
      </c>
      <c r="L1012" s="49"/>
      <c r="N1012" s="17"/>
      <c r="O1012" s="17"/>
    </row>
    <row r="1013" spans="9:15">
      <c r="I1013" s="45" t="s">
        <v>699</v>
      </c>
      <c r="J1013" s="17">
        <f t="shared" ref="J1013" si="2266">HEX2DEC(RIGHT(I1013))</f>
        <v>1</v>
      </c>
      <c r="K1013" s="49">
        <f t="shared" ref="K1013" si="2267">HEX2DEC(LEFT(RIGHT(I1013,2),1))</f>
        <v>1</v>
      </c>
      <c r="N1013" s="17"/>
      <c r="O1013" s="17"/>
    </row>
    <row r="1014" spans="9:15">
      <c r="I1014" s="45" t="s">
        <v>1218</v>
      </c>
      <c r="J1014" s="17">
        <f t="shared" ref="J1014:J1016" si="2268">HEX2DEC(I1014)</f>
        <v>1812</v>
      </c>
      <c r="K1014" s="49">
        <f t="shared" ref="K1014" si="2269">J1014*$B$3</f>
        <v>146.82636000000002</v>
      </c>
      <c r="L1014" s="49">
        <f t="shared" ref="L1014" si="2270">K1014+K1015+K1016</f>
        <v>736386660546.82642</v>
      </c>
      <c r="M1014" s="50">
        <f t="shared" ref="M1014" si="2271">J1017+1</f>
        <v>2</v>
      </c>
      <c r="N1014" s="17"/>
      <c r="O1014" s="17">
        <f t="shared" ref="O1014" si="2272">IF(AND(K1017=1,K1021=0),L1018-L1014,0)</f>
        <v>0</v>
      </c>
    </row>
    <row r="1015" spans="9:15">
      <c r="I1015" s="45" t="s">
        <v>1216</v>
      </c>
      <c r="J1015" s="17">
        <f t="shared" si="2268"/>
        <v>48332550</v>
      </c>
      <c r="K1015" s="49">
        <f t="shared" ref="K1015" si="2273">J1015*$B$2</f>
        <v>386660400</v>
      </c>
      <c r="L1015" s="49"/>
      <c r="N1015" s="17"/>
      <c r="O1015" s="17"/>
    </row>
    <row r="1016" spans="9:15">
      <c r="I1016" s="45" t="s">
        <v>1217</v>
      </c>
      <c r="J1016" s="17">
        <f t="shared" si="2268"/>
        <v>736</v>
      </c>
      <c r="K1016" s="49">
        <f t="shared" ref="K1016" si="2274">J1016*1000000000</f>
        <v>736000000000</v>
      </c>
      <c r="L1016" s="49"/>
      <c r="N1016" s="17"/>
      <c r="O1016" s="17"/>
    </row>
    <row r="1017" spans="9:15">
      <c r="I1017" s="45" t="s">
        <v>484</v>
      </c>
      <c r="J1017" s="17">
        <f t="shared" ref="J1017" si="2275">HEX2DEC(RIGHT(I1017))</f>
        <v>1</v>
      </c>
      <c r="K1017" s="49">
        <f t="shared" ref="K1017" si="2276">HEX2DEC(LEFT(RIGHT(I1017,2),1))</f>
        <v>0</v>
      </c>
      <c r="N1017" s="17"/>
      <c r="O1017" s="17"/>
    </row>
    <row r="1018" spans="9:15">
      <c r="I1018" s="45" t="s">
        <v>1219</v>
      </c>
      <c r="J1018" s="17">
        <f t="shared" ref="J1018:J1020" si="2277">HEX2DEC(I1018)</f>
        <v>1873</v>
      </c>
      <c r="K1018" s="49">
        <f t="shared" ref="K1018" si="2278">J1018*$B$3</f>
        <v>151.76919000000001</v>
      </c>
      <c r="L1018" s="49">
        <f t="shared" ref="L1018" si="2279">K1018+K1019+K1020</f>
        <v>767034585799.76917</v>
      </c>
      <c r="M1018" s="50">
        <f t="shared" ref="M1018" si="2280">J1021+1</f>
        <v>2</v>
      </c>
      <c r="N1018" s="17"/>
      <c r="O1018" s="17" t="e">
        <f t="shared" ref="O1018" si="2281">IF(AND(K1021=1,K1025=0),L1022-L1018,0)</f>
        <v>#REF!</v>
      </c>
    </row>
    <row r="1019" spans="9:15">
      <c r="I1019" s="45" t="s">
        <v>1220</v>
      </c>
      <c r="J1019" s="17">
        <f t="shared" si="2277"/>
        <v>4323206</v>
      </c>
      <c r="K1019" s="49">
        <f t="shared" ref="K1019" si="2282">J1019*$B$2</f>
        <v>34585648</v>
      </c>
      <c r="L1019" s="49"/>
      <c r="N1019" s="17"/>
      <c r="O1019" s="17"/>
    </row>
    <row r="1020" spans="9:15">
      <c r="I1020" s="45" t="s">
        <v>1221</v>
      </c>
      <c r="J1020" s="17">
        <f t="shared" si="2277"/>
        <v>767</v>
      </c>
      <c r="K1020" s="49">
        <f t="shared" ref="K1020" si="2283">J1020*1000000000</f>
        <v>767000000000</v>
      </c>
      <c r="L1020" s="49"/>
      <c r="N1020" s="17"/>
      <c r="O1020" s="17"/>
    </row>
    <row r="1021" spans="9:15">
      <c r="I1021" s="45" t="s">
        <v>699</v>
      </c>
      <c r="J1021" s="17">
        <f t="shared" ref="J1021" si="2284">HEX2DEC(RIGHT(I1021))</f>
        <v>1</v>
      </c>
      <c r="K1021" s="49">
        <f t="shared" ref="K1021" si="2285">HEX2DEC(LEFT(RIGHT(I1021,2),1))</f>
        <v>1</v>
      </c>
      <c r="N1021" s="17"/>
      <c r="O1021" s="17"/>
    </row>
    <row r="1022" spans="9:15">
      <c r="I1022" s="45" t="s">
        <v>1222</v>
      </c>
      <c r="J1022" s="17">
        <f t="shared" ref="J1022:J1024" si="2286">HEX2DEC(I1022)</f>
        <v>2100</v>
      </c>
      <c r="K1022" s="49">
        <f t="shared" ref="K1022" si="2287">J1022*$B$3</f>
        <v>170.16300000000001</v>
      </c>
      <c r="L1022" s="49">
        <f t="shared" ref="L1022" si="2288">K1022+K1023+K1024</f>
        <v>767034585818.16296</v>
      </c>
      <c r="M1022" s="50" t="e">
        <f t="shared" ref="M1022" si="2289">J1025+1</f>
        <v>#REF!</v>
      </c>
      <c r="N1022" s="17"/>
      <c r="O1022" s="17" t="e">
        <f t="shared" ref="O1022" si="2290">IF(AND(K1025=1,K1029=0),L1026-L1022,0)</f>
        <v>#REF!</v>
      </c>
    </row>
    <row r="1023" spans="9:15">
      <c r="I1023" s="45" t="s">
        <v>1220</v>
      </c>
      <c r="J1023" s="17">
        <f t="shared" si="2286"/>
        <v>4323206</v>
      </c>
      <c r="K1023" s="49">
        <f t="shared" ref="K1023" si="2291">J1023*$B$2</f>
        <v>34585648</v>
      </c>
      <c r="L1023" s="49"/>
      <c r="N1023" s="17"/>
      <c r="O1023" s="17"/>
    </row>
    <row r="1024" spans="9:15">
      <c r="I1024" s="45" t="s">
        <v>1221</v>
      </c>
      <c r="J1024" s="17">
        <f t="shared" si="2286"/>
        <v>767</v>
      </c>
      <c r="K1024" s="49">
        <f t="shared" ref="K1024" si="2292">J1024*1000000000</f>
        <v>767000000000</v>
      </c>
      <c r="L1024" s="49"/>
      <c r="N1024" s="17"/>
      <c r="O1024" s="17"/>
    </row>
    <row r="1025" spans="9:15">
      <c r="I1025" s="45" t="s">
        <v>484</v>
      </c>
      <c r="J1025" s="17" t="e">
        <f>HEX2DEC(RIGHT(#REF!))</f>
        <v>#REF!</v>
      </c>
      <c r="K1025" s="49" t="e">
        <f>HEX2DEC(LEFT(RIGHT(#REF!,2),1))</f>
        <v>#REF!</v>
      </c>
      <c r="N1025" s="17"/>
      <c r="O1025" s="17"/>
    </row>
    <row r="1026" spans="9:15">
      <c r="J1026" s="17" t="e">
        <f>HEX2DEC(#REF!)</f>
        <v>#REF!</v>
      </c>
      <c r="K1026" s="49" t="e">
        <f t="shared" ref="K1026" si="2293">J1026*$B$3</f>
        <v>#REF!</v>
      </c>
      <c r="L1026" s="49" t="e">
        <f t="shared" ref="L1026" si="2294">K1026+K1027+K1028</f>
        <v>#REF!</v>
      </c>
      <c r="M1026" s="50" t="e">
        <f t="shared" ref="M1026" si="2295">J1029+1</f>
        <v>#REF!</v>
      </c>
      <c r="N1026" s="17"/>
      <c r="O1026" s="17" t="e">
        <f t="shared" ref="O1026" si="2296">IF(AND(K1029=1,K1033=0),L1030-L1026,0)</f>
        <v>#REF!</v>
      </c>
    </row>
    <row r="1027" spans="9:15">
      <c r="J1027" s="17" t="e">
        <f>HEX2DEC(#REF!)</f>
        <v>#REF!</v>
      </c>
      <c r="K1027" s="49" t="e">
        <f t="shared" ref="K1027" si="2297">J1027*$B$2</f>
        <v>#REF!</v>
      </c>
      <c r="L1027" s="49"/>
      <c r="N1027" s="17"/>
      <c r="O1027" s="17"/>
    </row>
    <row r="1028" spans="9:15">
      <c r="J1028" s="17" t="e">
        <f>HEX2DEC(#REF!)</f>
        <v>#REF!</v>
      </c>
      <c r="K1028" s="49" t="e">
        <f t="shared" ref="K1028" si="2298">J1028*1000000000</f>
        <v>#REF!</v>
      </c>
      <c r="L1028" s="49"/>
      <c r="N1028" s="17"/>
      <c r="O1028" s="17"/>
    </row>
    <row r="1029" spans="9:15">
      <c r="J1029" s="17" t="e">
        <f>HEX2DEC(RIGHT(#REF!))</f>
        <v>#REF!</v>
      </c>
      <c r="K1029" s="49" t="e">
        <f>HEX2DEC(LEFT(RIGHT(#REF!,2),1))</f>
        <v>#REF!</v>
      </c>
      <c r="N1029" s="17"/>
      <c r="O1029" s="17"/>
    </row>
    <row r="1030" spans="9:15">
      <c r="J1030" s="17" t="e">
        <f>HEX2DEC(#REF!)</f>
        <v>#REF!</v>
      </c>
      <c r="K1030" s="49" t="e">
        <f t="shared" ref="K1030" si="2299">J1030*$B$3</f>
        <v>#REF!</v>
      </c>
      <c r="L1030" s="49" t="e">
        <f t="shared" ref="L1030" si="2300">K1030+K1031+K1032</f>
        <v>#REF!</v>
      </c>
      <c r="M1030" s="50" t="e">
        <f t="shared" ref="M1030" si="2301">J1033+1</f>
        <v>#REF!</v>
      </c>
      <c r="N1030" s="17"/>
      <c r="O1030" s="17" t="e">
        <f t="shared" ref="O1030" si="2302">IF(AND(K1033=1,K1037=0),L1034-L1030,0)</f>
        <v>#REF!</v>
      </c>
    </row>
    <row r="1031" spans="9:15">
      <c r="J1031" s="17" t="e">
        <f>HEX2DEC(#REF!)</f>
        <v>#REF!</v>
      </c>
      <c r="K1031" s="49" t="e">
        <f t="shared" ref="K1031" si="2303">J1031*$B$2</f>
        <v>#REF!</v>
      </c>
      <c r="L1031" s="49"/>
      <c r="N1031" s="17"/>
      <c r="O1031" s="17"/>
    </row>
    <row r="1032" spans="9:15">
      <c r="J1032" s="17" t="e">
        <f>HEX2DEC(#REF!)</f>
        <v>#REF!</v>
      </c>
      <c r="K1032" s="49" t="e">
        <f t="shared" ref="K1032" si="2304">J1032*1000000000</f>
        <v>#REF!</v>
      </c>
      <c r="L1032" s="49"/>
      <c r="N1032" s="17"/>
      <c r="O1032" s="17"/>
    </row>
    <row r="1033" spans="9:15">
      <c r="J1033" s="17" t="e">
        <f>HEX2DEC(RIGHT(#REF!))</f>
        <v>#REF!</v>
      </c>
      <c r="K1033" s="49" t="e">
        <f>HEX2DEC(LEFT(RIGHT(#REF!,2),1))</f>
        <v>#REF!</v>
      </c>
      <c r="N1033" s="17"/>
      <c r="O1033" s="17"/>
    </row>
    <row r="1034" spans="9:15">
      <c r="J1034" s="17" t="e">
        <f>HEX2DEC(#REF!)</f>
        <v>#REF!</v>
      </c>
      <c r="K1034" s="49" t="e">
        <f t="shared" ref="K1034" si="2305">J1034*$B$3</f>
        <v>#REF!</v>
      </c>
      <c r="L1034" s="49" t="e">
        <f t="shared" ref="L1034" si="2306">K1034+K1035+K1036</f>
        <v>#REF!</v>
      </c>
      <c r="M1034" s="50" t="e">
        <f t="shared" ref="M1034" si="2307">J1037+1</f>
        <v>#REF!</v>
      </c>
      <c r="N1034" s="17"/>
      <c r="O1034" s="17" t="e">
        <f t="shared" ref="O1034" si="2308">IF(AND(K1037=1,K1041=0),L1038-L1034,0)</f>
        <v>#REF!</v>
      </c>
    </row>
    <row r="1035" spans="9:15">
      <c r="J1035" s="17" t="e">
        <f>HEX2DEC(#REF!)</f>
        <v>#REF!</v>
      </c>
      <c r="K1035" s="49" t="e">
        <f t="shared" ref="K1035" si="2309">J1035*$B$2</f>
        <v>#REF!</v>
      </c>
      <c r="L1035" s="49"/>
      <c r="N1035" s="17"/>
      <c r="O1035" s="17"/>
    </row>
    <row r="1036" spans="9:15">
      <c r="J1036" s="17" t="e">
        <f>HEX2DEC(#REF!)</f>
        <v>#REF!</v>
      </c>
      <c r="K1036" s="49" t="e">
        <f t="shared" ref="K1036" si="2310">J1036*1000000000</f>
        <v>#REF!</v>
      </c>
      <c r="L1036" s="49"/>
      <c r="N1036" s="17"/>
      <c r="O1036" s="17"/>
    </row>
    <row r="1037" spans="9:15">
      <c r="J1037" s="17" t="e">
        <f>HEX2DEC(RIGHT(#REF!))</f>
        <v>#REF!</v>
      </c>
      <c r="K1037" s="49" t="e">
        <f>HEX2DEC(LEFT(RIGHT(#REF!,2),1))</f>
        <v>#REF!</v>
      </c>
      <c r="N1037" s="17"/>
      <c r="O1037" s="17"/>
    </row>
    <row r="1038" spans="9:15">
      <c r="J1038" s="17" t="e">
        <f>HEX2DEC(#REF!)</f>
        <v>#REF!</v>
      </c>
      <c r="K1038" s="49" t="e">
        <f t="shared" ref="K1038" si="2311">J1038*$B$3</f>
        <v>#REF!</v>
      </c>
      <c r="L1038" s="49" t="e">
        <f t="shared" ref="L1038" si="2312">K1038+K1039+K1040</f>
        <v>#REF!</v>
      </c>
      <c r="M1038" s="50" t="e">
        <f t="shared" ref="M1038" si="2313">J1041+1</f>
        <v>#REF!</v>
      </c>
      <c r="N1038" s="17"/>
      <c r="O1038" s="17" t="e">
        <f t="shared" ref="O1038" si="2314">IF(AND(K1041=1,K1045=0),L1042-L1038,0)</f>
        <v>#REF!</v>
      </c>
    </row>
    <row r="1039" spans="9:15">
      <c r="J1039" s="17" t="e">
        <f>HEX2DEC(#REF!)</f>
        <v>#REF!</v>
      </c>
      <c r="K1039" s="49" t="e">
        <f t="shared" ref="K1039" si="2315">J1039*$B$2</f>
        <v>#REF!</v>
      </c>
      <c r="L1039" s="49"/>
      <c r="N1039" s="17"/>
      <c r="O1039" s="17"/>
    </row>
    <row r="1040" spans="9:15">
      <c r="J1040" s="17" t="e">
        <f>HEX2DEC(#REF!)</f>
        <v>#REF!</v>
      </c>
      <c r="K1040" s="49" t="e">
        <f t="shared" ref="K1040" si="2316">J1040*1000000000</f>
        <v>#REF!</v>
      </c>
      <c r="L1040" s="49"/>
      <c r="N1040" s="17"/>
      <c r="O1040" s="17"/>
    </row>
    <row r="1041" spans="10:15">
      <c r="J1041" s="17" t="e">
        <f>HEX2DEC(RIGHT(#REF!))</f>
        <v>#REF!</v>
      </c>
      <c r="K1041" s="49" t="e">
        <f>HEX2DEC(LEFT(RIGHT(#REF!,2),1))</f>
        <v>#REF!</v>
      </c>
      <c r="N1041" s="17"/>
      <c r="O1041" s="17"/>
    </row>
    <row r="1042" spans="10:15">
      <c r="J1042" s="17" t="e">
        <f>HEX2DEC(#REF!)</f>
        <v>#REF!</v>
      </c>
      <c r="K1042" s="49" t="e">
        <f t="shared" ref="K1042" si="2317">J1042*$B$3</f>
        <v>#REF!</v>
      </c>
      <c r="L1042" s="49" t="e">
        <f t="shared" ref="L1042" si="2318">K1042+K1043+K1044</f>
        <v>#REF!</v>
      </c>
      <c r="M1042" s="50" t="e">
        <f t="shared" ref="M1042" si="2319">J1045+1</f>
        <v>#REF!</v>
      </c>
      <c r="N1042" s="17"/>
      <c r="O1042" s="17" t="e">
        <f t="shared" ref="O1042" si="2320">IF(AND(K1045=1,K1049=0),L1046-L1042,0)</f>
        <v>#REF!</v>
      </c>
    </row>
    <row r="1043" spans="10:15">
      <c r="J1043" s="17" t="e">
        <f>HEX2DEC(#REF!)</f>
        <v>#REF!</v>
      </c>
      <c r="K1043" s="49" t="e">
        <f t="shared" ref="K1043" si="2321">J1043*$B$2</f>
        <v>#REF!</v>
      </c>
      <c r="L1043" s="49"/>
      <c r="N1043" s="17"/>
      <c r="O1043" s="17"/>
    </row>
    <row r="1044" spans="10:15">
      <c r="J1044" s="17" t="e">
        <f>HEX2DEC(#REF!)</f>
        <v>#REF!</v>
      </c>
      <c r="K1044" s="49" t="e">
        <f t="shared" ref="K1044" si="2322">J1044*1000000000</f>
        <v>#REF!</v>
      </c>
      <c r="L1044" s="49"/>
      <c r="N1044" s="17"/>
      <c r="O1044" s="17"/>
    </row>
    <row r="1045" spans="10:15">
      <c r="J1045" s="17" t="e">
        <f>HEX2DEC(RIGHT(#REF!))</f>
        <v>#REF!</v>
      </c>
      <c r="K1045" s="49" t="e">
        <f>HEX2DEC(LEFT(RIGHT(#REF!,2),1))</f>
        <v>#REF!</v>
      </c>
      <c r="N1045" s="17"/>
      <c r="O1045" s="17"/>
    </row>
    <row r="1046" spans="10:15">
      <c r="J1046" s="17" t="e">
        <f>HEX2DEC(#REF!)</f>
        <v>#REF!</v>
      </c>
      <c r="K1046" s="49" t="e">
        <f t="shared" ref="K1046" si="2323">J1046*$B$3</f>
        <v>#REF!</v>
      </c>
      <c r="L1046" s="49" t="e">
        <f t="shared" ref="L1046" si="2324">K1046+K1047+K1048</f>
        <v>#REF!</v>
      </c>
      <c r="M1046" s="50" t="e">
        <f t="shared" ref="M1046" si="2325">J1049+1</f>
        <v>#REF!</v>
      </c>
      <c r="N1046" s="17"/>
      <c r="O1046" s="17" t="e">
        <f t="shared" ref="O1046" si="2326">IF(AND(K1049=1,K1053=0),L1050-L1046,0)</f>
        <v>#REF!</v>
      </c>
    </row>
    <row r="1047" spans="10:15">
      <c r="J1047" s="17" t="e">
        <f>HEX2DEC(#REF!)</f>
        <v>#REF!</v>
      </c>
      <c r="K1047" s="49" t="e">
        <f t="shared" ref="K1047" si="2327">J1047*$B$2</f>
        <v>#REF!</v>
      </c>
      <c r="L1047" s="49"/>
      <c r="N1047" s="17"/>
      <c r="O1047" s="17"/>
    </row>
    <row r="1048" spans="10:15">
      <c r="J1048" s="17" t="e">
        <f>HEX2DEC(#REF!)</f>
        <v>#REF!</v>
      </c>
      <c r="K1048" s="49" t="e">
        <f t="shared" ref="K1048" si="2328">J1048*1000000000</f>
        <v>#REF!</v>
      </c>
      <c r="L1048" s="49"/>
      <c r="N1048" s="17"/>
      <c r="O1048" s="17"/>
    </row>
    <row r="1049" spans="10:15">
      <c r="J1049" s="17" t="e">
        <f>HEX2DEC(RIGHT(#REF!))</f>
        <v>#REF!</v>
      </c>
      <c r="K1049" s="49" t="e">
        <f>HEX2DEC(LEFT(RIGHT(#REF!,2),1))</f>
        <v>#REF!</v>
      </c>
      <c r="N1049" s="17"/>
      <c r="O1049" s="17"/>
    </row>
    <row r="1050" spans="10:15">
      <c r="J1050" s="17" t="e">
        <f>HEX2DEC(#REF!)</f>
        <v>#REF!</v>
      </c>
      <c r="K1050" s="49" t="e">
        <f t="shared" ref="K1050" si="2329">J1050*$B$3</f>
        <v>#REF!</v>
      </c>
      <c r="L1050" s="49" t="e">
        <f t="shared" ref="L1050" si="2330">K1050+K1051+K1052</f>
        <v>#REF!</v>
      </c>
      <c r="M1050" s="50" t="e">
        <f t="shared" ref="M1050" si="2331">J1053+1</f>
        <v>#REF!</v>
      </c>
      <c r="N1050" s="17"/>
      <c r="O1050" s="17" t="e">
        <f t="shared" ref="O1050" si="2332">IF(AND(K1053=1,K1057=0),L1054-L1050,0)</f>
        <v>#REF!</v>
      </c>
    </row>
    <row r="1051" spans="10:15">
      <c r="J1051" s="17" t="e">
        <f>HEX2DEC(#REF!)</f>
        <v>#REF!</v>
      </c>
      <c r="K1051" s="49" t="e">
        <f t="shared" ref="K1051" si="2333">J1051*$B$2</f>
        <v>#REF!</v>
      </c>
      <c r="L1051" s="49"/>
      <c r="N1051" s="17"/>
      <c r="O1051" s="17"/>
    </row>
    <row r="1052" spans="10:15">
      <c r="J1052" s="17" t="e">
        <f>HEX2DEC(#REF!)</f>
        <v>#REF!</v>
      </c>
      <c r="K1052" s="49" t="e">
        <f t="shared" ref="K1052" si="2334">J1052*1000000000</f>
        <v>#REF!</v>
      </c>
      <c r="L1052" s="49"/>
      <c r="N1052" s="17"/>
      <c r="O1052" s="17"/>
    </row>
    <row r="1053" spans="10:15">
      <c r="J1053" s="17" t="e">
        <f>HEX2DEC(RIGHT(#REF!))</f>
        <v>#REF!</v>
      </c>
      <c r="K1053" s="49" t="e">
        <f>HEX2DEC(LEFT(RIGHT(#REF!,2),1))</f>
        <v>#REF!</v>
      </c>
      <c r="N1053" s="17"/>
      <c r="O1053" s="17"/>
    </row>
    <row r="1054" spans="10:15">
      <c r="J1054" s="17" t="e">
        <f>HEX2DEC(#REF!)</f>
        <v>#REF!</v>
      </c>
      <c r="K1054" s="49" t="e">
        <f t="shared" ref="K1054" si="2335">J1054*$B$3</f>
        <v>#REF!</v>
      </c>
      <c r="L1054" s="49" t="e">
        <f t="shared" ref="L1054" si="2336">K1054+K1055+K1056</f>
        <v>#REF!</v>
      </c>
      <c r="M1054" s="50" t="e">
        <f t="shared" ref="M1054" si="2337">J1057+1</f>
        <v>#REF!</v>
      </c>
      <c r="N1054" s="17"/>
      <c r="O1054" s="17" t="e">
        <f t="shared" ref="O1054" si="2338">IF(AND(K1057=1,K1061=0),L1058-L1054,0)</f>
        <v>#REF!</v>
      </c>
    </row>
    <row r="1055" spans="10:15">
      <c r="J1055" s="17" t="e">
        <f>HEX2DEC(#REF!)</f>
        <v>#REF!</v>
      </c>
      <c r="K1055" s="49" t="e">
        <f t="shared" ref="K1055" si="2339">J1055*$B$2</f>
        <v>#REF!</v>
      </c>
      <c r="L1055" s="49"/>
      <c r="N1055" s="17"/>
      <c r="O1055" s="17"/>
    </row>
    <row r="1056" spans="10:15">
      <c r="J1056" s="17" t="e">
        <f>HEX2DEC(#REF!)</f>
        <v>#REF!</v>
      </c>
      <c r="K1056" s="49" t="e">
        <f t="shared" ref="K1056" si="2340">J1056*1000000000</f>
        <v>#REF!</v>
      </c>
      <c r="L1056" s="49"/>
      <c r="N1056" s="17"/>
      <c r="O1056" s="17"/>
    </row>
    <row r="1057" spans="10:15">
      <c r="J1057" s="17" t="e">
        <f>HEX2DEC(RIGHT(#REF!))</f>
        <v>#REF!</v>
      </c>
      <c r="K1057" s="49" t="e">
        <f>HEX2DEC(LEFT(RIGHT(#REF!,2),1))</f>
        <v>#REF!</v>
      </c>
      <c r="N1057" s="17"/>
      <c r="O1057" s="17"/>
    </row>
    <row r="1058" spans="10:15">
      <c r="J1058" s="17" t="e">
        <f>HEX2DEC(#REF!)</f>
        <v>#REF!</v>
      </c>
      <c r="K1058" s="49" t="e">
        <f t="shared" ref="K1058" si="2341">J1058*$B$3</f>
        <v>#REF!</v>
      </c>
      <c r="L1058" s="49" t="e">
        <f t="shared" ref="L1058" si="2342">K1058+K1059+K1060</f>
        <v>#REF!</v>
      </c>
      <c r="M1058" s="50" t="e">
        <f t="shared" ref="M1058" si="2343">J1061+1</f>
        <v>#REF!</v>
      </c>
      <c r="N1058" s="17"/>
      <c r="O1058" s="17" t="e">
        <f t="shared" ref="O1058" si="2344">IF(AND(K1061=1,K1065=0),L1062-L1058,0)</f>
        <v>#REF!</v>
      </c>
    </row>
    <row r="1059" spans="10:15">
      <c r="J1059" s="17" t="e">
        <f>HEX2DEC(#REF!)</f>
        <v>#REF!</v>
      </c>
      <c r="K1059" s="49" t="e">
        <f t="shared" ref="K1059" si="2345">J1059*$B$2</f>
        <v>#REF!</v>
      </c>
      <c r="L1059" s="49"/>
      <c r="N1059" s="17"/>
      <c r="O1059" s="17"/>
    </row>
    <row r="1060" spans="10:15">
      <c r="J1060" s="17" t="e">
        <f>HEX2DEC(#REF!)</f>
        <v>#REF!</v>
      </c>
      <c r="K1060" s="49" t="e">
        <f t="shared" ref="K1060" si="2346">J1060*1000000000</f>
        <v>#REF!</v>
      </c>
      <c r="L1060" s="49"/>
      <c r="N1060" s="17"/>
      <c r="O1060" s="17"/>
    </row>
    <row r="1061" spans="10:15">
      <c r="J1061" s="17" t="e">
        <f>HEX2DEC(RIGHT(#REF!))</f>
        <v>#REF!</v>
      </c>
      <c r="K1061" s="49" t="e">
        <f>HEX2DEC(LEFT(RIGHT(#REF!,2),1))</f>
        <v>#REF!</v>
      </c>
      <c r="N1061" s="17"/>
      <c r="O1061" s="17"/>
    </row>
    <row r="1062" spans="10:15">
      <c r="J1062" s="17" t="e">
        <f>HEX2DEC(#REF!)</f>
        <v>#REF!</v>
      </c>
      <c r="K1062" s="49" t="e">
        <f t="shared" ref="K1062" si="2347">J1062*$B$3</f>
        <v>#REF!</v>
      </c>
      <c r="L1062" s="49" t="e">
        <f t="shared" ref="L1062" si="2348">K1062+K1063+K1064</f>
        <v>#REF!</v>
      </c>
      <c r="M1062" s="50" t="e">
        <f t="shared" ref="M1062" si="2349">J1065+1</f>
        <v>#REF!</v>
      </c>
      <c r="N1062" s="17"/>
      <c r="O1062" s="17" t="e">
        <f t="shared" ref="O1062" si="2350">IF(AND(K1065=1,K1069=0),L1066-L1062,0)</f>
        <v>#REF!</v>
      </c>
    </row>
    <row r="1063" spans="10:15">
      <c r="J1063" s="17" t="e">
        <f>HEX2DEC(#REF!)</f>
        <v>#REF!</v>
      </c>
      <c r="K1063" s="49" t="e">
        <f t="shared" ref="K1063" si="2351">J1063*$B$2</f>
        <v>#REF!</v>
      </c>
      <c r="L1063" s="49"/>
      <c r="N1063" s="17"/>
      <c r="O1063" s="17"/>
    </row>
    <row r="1064" spans="10:15">
      <c r="J1064" s="17" t="e">
        <f>HEX2DEC(#REF!)</f>
        <v>#REF!</v>
      </c>
      <c r="K1064" s="49" t="e">
        <f t="shared" ref="K1064" si="2352">J1064*1000000000</f>
        <v>#REF!</v>
      </c>
      <c r="L1064" s="49"/>
      <c r="N1064" s="17"/>
      <c r="O1064" s="17"/>
    </row>
    <row r="1065" spans="10:15">
      <c r="J1065" s="17" t="e">
        <f>HEX2DEC(RIGHT(#REF!))</f>
        <v>#REF!</v>
      </c>
      <c r="K1065" s="49" t="e">
        <f>HEX2DEC(LEFT(RIGHT(#REF!,2),1))</f>
        <v>#REF!</v>
      </c>
      <c r="N1065" s="17"/>
      <c r="O1065" s="17"/>
    </row>
    <row r="1066" spans="10:15">
      <c r="J1066" s="17" t="e">
        <f>HEX2DEC(#REF!)</f>
        <v>#REF!</v>
      </c>
      <c r="K1066" s="49" t="e">
        <f t="shared" ref="K1066" si="2353">J1066*$B$3</f>
        <v>#REF!</v>
      </c>
      <c r="L1066" s="49" t="e">
        <f t="shared" ref="L1066" si="2354">K1066+K1067+K1068</f>
        <v>#REF!</v>
      </c>
      <c r="M1066" s="50" t="e">
        <f t="shared" ref="M1066" si="2355">J1069+1</f>
        <v>#REF!</v>
      </c>
      <c r="N1066" s="17"/>
      <c r="O1066" s="17" t="e">
        <f t="shared" ref="O1066" si="2356">IF(AND(K1069=1,K1073=0),L1070-L1066,0)</f>
        <v>#REF!</v>
      </c>
    </row>
    <row r="1067" spans="10:15">
      <c r="J1067" s="17" t="e">
        <f>HEX2DEC(#REF!)</f>
        <v>#REF!</v>
      </c>
      <c r="K1067" s="49" t="e">
        <f t="shared" ref="K1067" si="2357">J1067*$B$2</f>
        <v>#REF!</v>
      </c>
      <c r="L1067" s="49"/>
      <c r="N1067" s="17"/>
      <c r="O1067" s="17"/>
    </row>
    <row r="1068" spans="10:15">
      <c r="J1068" s="17" t="e">
        <f>HEX2DEC(#REF!)</f>
        <v>#REF!</v>
      </c>
      <c r="K1068" s="49" t="e">
        <f t="shared" ref="K1068" si="2358">J1068*1000000000</f>
        <v>#REF!</v>
      </c>
      <c r="L1068" s="49"/>
      <c r="N1068" s="17"/>
      <c r="O1068" s="17"/>
    </row>
    <row r="1069" spans="10:15">
      <c r="J1069" s="17" t="e">
        <f>HEX2DEC(RIGHT(#REF!))</f>
        <v>#REF!</v>
      </c>
      <c r="K1069" s="49" t="e">
        <f>HEX2DEC(LEFT(RIGHT(#REF!,2),1))</f>
        <v>#REF!</v>
      </c>
      <c r="N1069" s="17"/>
      <c r="O1069" s="17"/>
    </row>
    <row r="1070" spans="10:15">
      <c r="J1070" s="17" t="e">
        <f>HEX2DEC(#REF!)</f>
        <v>#REF!</v>
      </c>
      <c r="K1070" s="49" t="e">
        <f t="shared" ref="K1070" si="2359">J1070*$B$3</f>
        <v>#REF!</v>
      </c>
      <c r="L1070" s="49" t="e">
        <f t="shared" ref="L1070" si="2360">K1070+K1071+K1072</f>
        <v>#REF!</v>
      </c>
      <c r="M1070" s="50" t="e">
        <f t="shared" ref="M1070" si="2361">J1073+1</f>
        <v>#REF!</v>
      </c>
      <c r="N1070" s="17"/>
      <c r="O1070" s="17" t="e">
        <f t="shared" ref="O1070" si="2362">IF(AND(K1073=1,K1077=0),L1074-L1070,0)</f>
        <v>#REF!</v>
      </c>
    </row>
    <row r="1071" spans="10:15">
      <c r="J1071" s="17" t="e">
        <f>HEX2DEC(#REF!)</f>
        <v>#REF!</v>
      </c>
      <c r="K1071" s="49" t="e">
        <f t="shared" ref="K1071" si="2363">J1071*$B$2</f>
        <v>#REF!</v>
      </c>
      <c r="L1071" s="49"/>
      <c r="N1071" s="17"/>
      <c r="O1071" s="17"/>
    </row>
    <row r="1072" spans="10:15">
      <c r="J1072" s="17" t="e">
        <f>HEX2DEC(#REF!)</f>
        <v>#REF!</v>
      </c>
      <c r="K1072" s="49" t="e">
        <f t="shared" ref="K1072" si="2364">J1072*1000000000</f>
        <v>#REF!</v>
      </c>
      <c r="L1072" s="49"/>
      <c r="N1072" s="17"/>
      <c r="O1072" s="17"/>
    </row>
    <row r="1073" spans="10:15">
      <c r="J1073" s="17" t="e">
        <f>HEX2DEC(RIGHT(#REF!))</f>
        <v>#REF!</v>
      </c>
      <c r="K1073" s="49" t="e">
        <f>HEX2DEC(LEFT(RIGHT(#REF!,2),1))</f>
        <v>#REF!</v>
      </c>
      <c r="N1073" s="17"/>
      <c r="O1073" s="17"/>
    </row>
    <row r="1074" spans="10:15">
      <c r="J1074" s="17" t="e">
        <f>HEX2DEC(#REF!)</f>
        <v>#REF!</v>
      </c>
      <c r="K1074" s="49" t="e">
        <f t="shared" ref="K1074" si="2365">J1074*$B$3</f>
        <v>#REF!</v>
      </c>
      <c r="L1074" s="49" t="e">
        <f t="shared" ref="L1074" si="2366">K1074+K1075+K1076</f>
        <v>#REF!</v>
      </c>
      <c r="M1074" s="50" t="e">
        <f t="shared" ref="M1074" si="2367">J1077+1</f>
        <v>#REF!</v>
      </c>
      <c r="N1074" s="17"/>
      <c r="O1074" s="17" t="e">
        <f t="shared" ref="O1074" si="2368">IF(AND(K1077=1,K1081=0),L1078-L1074,0)</f>
        <v>#REF!</v>
      </c>
    </row>
    <row r="1075" spans="10:15">
      <c r="J1075" s="17" t="e">
        <f>HEX2DEC(#REF!)</f>
        <v>#REF!</v>
      </c>
      <c r="K1075" s="49" t="e">
        <f t="shared" ref="K1075" si="2369">J1075*$B$2</f>
        <v>#REF!</v>
      </c>
      <c r="L1075" s="49"/>
      <c r="N1075" s="17"/>
      <c r="O1075" s="17"/>
    </row>
    <row r="1076" spans="10:15">
      <c r="J1076" s="17" t="e">
        <f>HEX2DEC(#REF!)</f>
        <v>#REF!</v>
      </c>
      <c r="K1076" s="49" t="e">
        <f t="shared" ref="K1076" si="2370">J1076*1000000000</f>
        <v>#REF!</v>
      </c>
      <c r="L1076" s="49"/>
      <c r="N1076" s="17"/>
      <c r="O1076" s="17"/>
    </row>
    <row r="1077" spans="10:15">
      <c r="J1077" s="17" t="e">
        <f>HEX2DEC(RIGHT(#REF!))</f>
        <v>#REF!</v>
      </c>
      <c r="K1077" s="49" t="e">
        <f>HEX2DEC(LEFT(RIGHT(#REF!,2),1))</f>
        <v>#REF!</v>
      </c>
      <c r="N1077" s="17"/>
      <c r="O1077" s="17"/>
    </row>
    <row r="1078" spans="10:15">
      <c r="J1078" s="17" t="e">
        <f>HEX2DEC(#REF!)</f>
        <v>#REF!</v>
      </c>
      <c r="K1078" s="49" t="e">
        <f t="shared" ref="K1078" si="2371">J1078*$B$3</f>
        <v>#REF!</v>
      </c>
      <c r="L1078" s="49" t="e">
        <f t="shared" ref="L1078" si="2372">K1078+K1079+K1080</f>
        <v>#REF!</v>
      </c>
      <c r="M1078" s="50" t="e">
        <f t="shared" ref="M1078" si="2373">J1081+1</f>
        <v>#REF!</v>
      </c>
      <c r="N1078" s="17"/>
      <c r="O1078" s="17" t="e">
        <f t="shared" ref="O1078" si="2374">IF(AND(K1081=1,K1085=0),L1082-L1078,0)</f>
        <v>#REF!</v>
      </c>
    </row>
    <row r="1079" spans="10:15">
      <c r="J1079" s="17" t="e">
        <f>HEX2DEC(#REF!)</f>
        <v>#REF!</v>
      </c>
      <c r="K1079" s="49" t="e">
        <f t="shared" ref="K1079" si="2375">J1079*$B$2</f>
        <v>#REF!</v>
      </c>
      <c r="L1079" s="49"/>
      <c r="N1079" s="17"/>
      <c r="O1079" s="17"/>
    </row>
    <row r="1080" spans="10:15">
      <c r="J1080" s="17" t="e">
        <f>HEX2DEC(#REF!)</f>
        <v>#REF!</v>
      </c>
      <c r="K1080" s="49" t="e">
        <f t="shared" ref="K1080" si="2376">J1080*1000000000</f>
        <v>#REF!</v>
      </c>
      <c r="L1080" s="49"/>
      <c r="N1080" s="17"/>
      <c r="O1080" s="17"/>
    </row>
    <row r="1081" spans="10:15">
      <c r="J1081" s="17" t="e">
        <f>HEX2DEC(RIGHT(#REF!))</f>
        <v>#REF!</v>
      </c>
      <c r="K1081" s="49" t="e">
        <f>HEX2DEC(LEFT(RIGHT(#REF!,2),1))</f>
        <v>#REF!</v>
      </c>
      <c r="N1081" s="17"/>
      <c r="O1081" s="17"/>
    </row>
    <row r="1082" spans="10:15">
      <c r="J1082" s="17" t="e">
        <f>HEX2DEC(#REF!)</f>
        <v>#REF!</v>
      </c>
      <c r="K1082" s="49" t="e">
        <f t="shared" ref="K1082" si="2377">J1082*$B$3</f>
        <v>#REF!</v>
      </c>
      <c r="L1082" s="49" t="e">
        <f t="shared" ref="L1082" si="2378">K1082+K1083+K1084</f>
        <v>#REF!</v>
      </c>
      <c r="M1082" s="50" t="e">
        <f t="shared" ref="M1082" si="2379">J1085+1</f>
        <v>#REF!</v>
      </c>
      <c r="N1082" s="17"/>
      <c r="O1082" s="17" t="e">
        <f t="shared" ref="O1082" si="2380">IF(AND(K1085=1,K1089=0),L1086-L1082,0)</f>
        <v>#REF!</v>
      </c>
    </row>
    <row r="1083" spans="10:15">
      <c r="J1083" s="17" t="e">
        <f>HEX2DEC(#REF!)</f>
        <v>#REF!</v>
      </c>
      <c r="K1083" s="49" t="e">
        <f t="shared" ref="K1083" si="2381">J1083*$B$2</f>
        <v>#REF!</v>
      </c>
      <c r="L1083" s="49"/>
      <c r="N1083" s="17"/>
      <c r="O1083" s="17"/>
    </row>
    <row r="1084" spans="10:15">
      <c r="J1084" s="17" t="e">
        <f>HEX2DEC(#REF!)</f>
        <v>#REF!</v>
      </c>
      <c r="K1084" s="49" t="e">
        <f t="shared" ref="K1084" si="2382">J1084*1000000000</f>
        <v>#REF!</v>
      </c>
      <c r="L1084" s="49"/>
      <c r="N1084" s="17"/>
      <c r="O1084" s="17"/>
    </row>
    <row r="1085" spans="10:15">
      <c r="J1085" s="17" t="e">
        <f>HEX2DEC(RIGHT(#REF!))</f>
        <v>#REF!</v>
      </c>
      <c r="K1085" s="49" t="e">
        <f>HEX2DEC(LEFT(RIGHT(#REF!,2),1))</f>
        <v>#REF!</v>
      </c>
      <c r="N1085" s="17"/>
      <c r="O1085" s="17"/>
    </row>
    <row r="1086" spans="10:15">
      <c r="J1086" s="17" t="e">
        <f>HEX2DEC(#REF!)</f>
        <v>#REF!</v>
      </c>
      <c r="K1086" s="49" t="e">
        <f t="shared" ref="K1086" si="2383">J1086*$B$3</f>
        <v>#REF!</v>
      </c>
      <c r="L1086" s="49" t="e">
        <f t="shared" ref="L1086" si="2384">K1086+K1087+K1088</f>
        <v>#REF!</v>
      </c>
      <c r="M1086" s="50" t="e">
        <f t="shared" ref="M1086" si="2385">J1089+1</f>
        <v>#REF!</v>
      </c>
      <c r="N1086" s="17"/>
      <c r="O1086" s="17" t="e">
        <f t="shared" ref="O1086" si="2386">IF(AND(K1089=1,K1093=0),L1090-L1086,0)</f>
        <v>#REF!</v>
      </c>
    </row>
    <row r="1087" spans="10:15">
      <c r="J1087" s="17" t="e">
        <f>HEX2DEC(#REF!)</f>
        <v>#REF!</v>
      </c>
      <c r="K1087" s="49" t="e">
        <f t="shared" ref="K1087" si="2387">J1087*$B$2</f>
        <v>#REF!</v>
      </c>
      <c r="L1087" s="49"/>
      <c r="N1087" s="17"/>
      <c r="O1087" s="17"/>
    </row>
    <row r="1088" spans="10:15">
      <c r="J1088" s="17" t="e">
        <f>HEX2DEC(#REF!)</f>
        <v>#REF!</v>
      </c>
      <c r="K1088" s="49" t="e">
        <f t="shared" ref="K1088" si="2388">J1088*1000000000</f>
        <v>#REF!</v>
      </c>
      <c r="L1088" s="49"/>
      <c r="N1088" s="17"/>
      <c r="O1088" s="17"/>
    </row>
    <row r="1089" spans="10:15">
      <c r="J1089" s="17" t="e">
        <f>HEX2DEC(RIGHT(#REF!))</f>
        <v>#REF!</v>
      </c>
      <c r="K1089" s="49" t="e">
        <f>HEX2DEC(LEFT(RIGHT(#REF!,2),1))</f>
        <v>#REF!</v>
      </c>
      <c r="N1089" s="17"/>
      <c r="O1089" s="17"/>
    </row>
    <row r="1090" spans="10:15">
      <c r="J1090" s="17" t="e">
        <f>HEX2DEC(#REF!)</f>
        <v>#REF!</v>
      </c>
      <c r="K1090" s="49" t="e">
        <f t="shared" ref="K1090" si="2389">J1090*$B$3</f>
        <v>#REF!</v>
      </c>
      <c r="L1090" s="49" t="e">
        <f t="shared" ref="L1090" si="2390">K1090+K1091+K1092</f>
        <v>#REF!</v>
      </c>
      <c r="M1090" s="50" t="e">
        <f t="shared" ref="M1090" si="2391">J1093+1</f>
        <v>#REF!</v>
      </c>
      <c r="N1090" s="17"/>
      <c r="O1090" s="17" t="e">
        <f t="shared" ref="O1090" si="2392">IF(AND(K1093=1,K1097=0),L1094-L1090,0)</f>
        <v>#REF!</v>
      </c>
    </row>
    <row r="1091" spans="10:15">
      <c r="J1091" s="17" t="e">
        <f>HEX2DEC(#REF!)</f>
        <v>#REF!</v>
      </c>
      <c r="K1091" s="49" t="e">
        <f t="shared" ref="K1091" si="2393">J1091*$B$2</f>
        <v>#REF!</v>
      </c>
      <c r="L1091" s="49"/>
      <c r="N1091" s="17"/>
      <c r="O1091" s="17"/>
    </row>
    <row r="1092" spans="10:15">
      <c r="J1092" s="17" t="e">
        <f>HEX2DEC(#REF!)</f>
        <v>#REF!</v>
      </c>
      <c r="K1092" s="49" t="e">
        <f t="shared" ref="K1092" si="2394">J1092*1000000000</f>
        <v>#REF!</v>
      </c>
      <c r="L1092" s="49"/>
      <c r="N1092" s="17"/>
      <c r="O1092" s="17"/>
    </row>
    <row r="1093" spans="10:15">
      <c r="J1093" s="17" t="e">
        <f>HEX2DEC(RIGHT(#REF!))</f>
        <v>#REF!</v>
      </c>
      <c r="K1093" s="49" t="e">
        <f>HEX2DEC(LEFT(RIGHT(#REF!,2),1))</f>
        <v>#REF!</v>
      </c>
      <c r="N1093" s="17"/>
      <c r="O1093" s="17"/>
    </row>
    <row r="1094" spans="10:15">
      <c r="J1094" s="17" t="e">
        <f>HEX2DEC(#REF!)</f>
        <v>#REF!</v>
      </c>
      <c r="K1094" s="49" t="e">
        <f t="shared" ref="K1094" si="2395">J1094*$B$3</f>
        <v>#REF!</v>
      </c>
      <c r="L1094" s="49" t="e">
        <f t="shared" ref="L1094" si="2396">K1094+K1095+K1096</f>
        <v>#REF!</v>
      </c>
      <c r="M1094" s="50" t="e">
        <f t="shared" ref="M1094" si="2397">J1097+1</f>
        <v>#REF!</v>
      </c>
      <c r="N1094" s="17"/>
      <c r="O1094" s="17" t="e">
        <f t="shared" ref="O1094" si="2398">IF(AND(K1097=1,K1101=0),L1098-L1094,0)</f>
        <v>#REF!</v>
      </c>
    </row>
    <row r="1095" spans="10:15">
      <c r="J1095" s="17" t="e">
        <f>HEX2DEC(#REF!)</f>
        <v>#REF!</v>
      </c>
      <c r="K1095" s="49" t="e">
        <f t="shared" ref="K1095" si="2399">J1095*$B$2</f>
        <v>#REF!</v>
      </c>
      <c r="L1095" s="49"/>
      <c r="N1095" s="17"/>
      <c r="O1095" s="17"/>
    </row>
    <row r="1096" spans="10:15">
      <c r="J1096" s="17" t="e">
        <f>HEX2DEC(#REF!)</f>
        <v>#REF!</v>
      </c>
      <c r="K1096" s="49" t="e">
        <f t="shared" ref="K1096" si="2400">J1096*1000000000</f>
        <v>#REF!</v>
      </c>
      <c r="L1096" s="49"/>
      <c r="N1096" s="17"/>
      <c r="O1096" s="17"/>
    </row>
    <row r="1097" spans="10:15">
      <c r="J1097" s="17" t="e">
        <f>HEX2DEC(RIGHT(#REF!))</f>
        <v>#REF!</v>
      </c>
      <c r="K1097" s="49" t="e">
        <f>HEX2DEC(LEFT(RIGHT(#REF!,2),1))</f>
        <v>#REF!</v>
      </c>
      <c r="N1097" s="17"/>
      <c r="O1097" s="17"/>
    </row>
    <row r="1098" spans="10:15">
      <c r="J1098" s="17" t="e">
        <f>HEX2DEC(#REF!)</f>
        <v>#REF!</v>
      </c>
      <c r="K1098" s="49" t="e">
        <f t="shared" ref="K1098" si="2401">J1098*$B$3</f>
        <v>#REF!</v>
      </c>
      <c r="L1098" s="49" t="e">
        <f t="shared" ref="L1098" si="2402">K1098+K1099+K1100</f>
        <v>#REF!</v>
      </c>
      <c r="M1098" s="50" t="e">
        <f t="shared" ref="M1098" si="2403">J1101+1</f>
        <v>#REF!</v>
      </c>
      <c r="N1098" s="17"/>
      <c r="O1098" s="17" t="e">
        <f t="shared" ref="O1098" si="2404">IF(AND(K1101=1,K1105=0),L1102-L1098,0)</f>
        <v>#REF!</v>
      </c>
    </row>
    <row r="1099" spans="10:15">
      <c r="J1099" s="17" t="e">
        <f>HEX2DEC(#REF!)</f>
        <v>#REF!</v>
      </c>
      <c r="K1099" s="49" t="e">
        <f t="shared" ref="K1099" si="2405">J1099*$B$2</f>
        <v>#REF!</v>
      </c>
      <c r="L1099" s="49"/>
      <c r="N1099" s="17"/>
      <c r="O1099" s="17"/>
    </row>
    <row r="1100" spans="10:15">
      <c r="J1100" s="17" t="e">
        <f>HEX2DEC(#REF!)</f>
        <v>#REF!</v>
      </c>
      <c r="K1100" s="49" t="e">
        <f t="shared" ref="K1100" si="2406">J1100*1000000000</f>
        <v>#REF!</v>
      </c>
      <c r="L1100" s="49"/>
      <c r="N1100" s="17"/>
      <c r="O1100" s="17"/>
    </row>
    <row r="1101" spans="10:15">
      <c r="J1101" s="17" t="e">
        <f>HEX2DEC(RIGHT(#REF!))</f>
        <v>#REF!</v>
      </c>
      <c r="K1101" s="49" t="e">
        <f>HEX2DEC(LEFT(RIGHT(#REF!,2),1))</f>
        <v>#REF!</v>
      </c>
      <c r="N1101" s="17"/>
      <c r="O1101" s="17"/>
    </row>
    <row r="1102" spans="10:15">
      <c r="J1102" s="17" t="e">
        <f>HEX2DEC(#REF!)</f>
        <v>#REF!</v>
      </c>
      <c r="K1102" s="49" t="e">
        <f t="shared" ref="K1102" si="2407">J1102*$B$3</f>
        <v>#REF!</v>
      </c>
      <c r="L1102" s="49" t="e">
        <f t="shared" ref="L1102" si="2408">K1102+K1103+K1104</f>
        <v>#REF!</v>
      </c>
      <c r="M1102" s="50" t="e">
        <f t="shared" ref="M1102" si="2409">J1105+1</f>
        <v>#REF!</v>
      </c>
      <c r="N1102" s="17"/>
      <c r="O1102" s="17" t="e">
        <f t="shared" ref="O1102" si="2410">IF(AND(K1105=1,K1109=0),L1106-L1102,0)</f>
        <v>#REF!</v>
      </c>
    </row>
    <row r="1103" spans="10:15">
      <c r="J1103" s="17" t="e">
        <f>HEX2DEC(#REF!)</f>
        <v>#REF!</v>
      </c>
      <c r="K1103" s="49" t="e">
        <f t="shared" ref="K1103" si="2411">J1103*$B$2</f>
        <v>#REF!</v>
      </c>
      <c r="L1103" s="49"/>
      <c r="N1103" s="17"/>
      <c r="O1103" s="17"/>
    </row>
    <row r="1104" spans="10:15">
      <c r="J1104" s="17" t="e">
        <f>HEX2DEC(#REF!)</f>
        <v>#REF!</v>
      </c>
      <c r="K1104" s="49" t="e">
        <f t="shared" ref="K1104" si="2412">J1104*1000000000</f>
        <v>#REF!</v>
      </c>
      <c r="L1104" s="49"/>
      <c r="N1104" s="17"/>
      <c r="O1104" s="17"/>
    </row>
    <row r="1105" spans="10:15">
      <c r="J1105" s="17" t="e">
        <f>HEX2DEC(RIGHT(#REF!))</f>
        <v>#REF!</v>
      </c>
      <c r="K1105" s="49" t="e">
        <f>HEX2DEC(LEFT(RIGHT(#REF!,2),1))</f>
        <v>#REF!</v>
      </c>
      <c r="N1105" s="17"/>
      <c r="O1105" s="17"/>
    </row>
    <row r="1106" spans="10:15">
      <c r="J1106" s="17" t="e">
        <f>HEX2DEC(#REF!)</f>
        <v>#REF!</v>
      </c>
      <c r="K1106" s="49" t="e">
        <f t="shared" ref="K1106" si="2413">J1106*$B$3</f>
        <v>#REF!</v>
      </c>
      <c r="L1106" s="49" t="e">
        <f t="shared" ref="L1106" si="2414">K1106+K1107+K1108</f>
        <v>#REF!</v>
      </c>
      <c r="M1106" s="50" t="e">
        <f t="shared" ref="M1106" si="2415">J1109+1</f>
        <v>#REF!</v>
      </c>
      <c r="N1106" s="17"/>
      <c r="O1106" s="17" t="e">
        <f t="shared" ref="O1106" si="2416">IF(AND(K1109=1,K1113=0),L1110-L1106,0)</f>
        <v>#REF!</v>
      </c>
    </row>
    <row r="1107" spans="10:15">
      <c r="J1107" s="17" t="e">
        <f>HEX2DEC(#REF!)</f>
        <v>#REF!</v>
      </c>
      <c r="K1107" s="49" t="e">
        <f t="shared" ref="K1107" si="2417">J1107*$B$2</f>
        <v>#REF!</v>
      </c>
      <c r="L1107" s="49"/>
      <c r="N1107" s="17"/>
      <c r="O1107" s="17"/>
    </row>
    <row r="1108" spans="10:15">
      <c r="J1108" s="17" t="e">
        <f>HEX2DEC(#REF!)</f>
        <v>#REF!</v>
      </c>
      <c r="K1108" s="49" t="e">
        <f t="shared" ref="K1108" si="2418">J1108*1000000000</f>
        <v>#REF!</v>
      </c>
      <c r="L1108" s="49"/>
      <c r="N1108" s="17"/>
      <c r="O1108" s="17"/>
    </row>
    <row r="1109" spans="10:15">
      <c r="J1109" s="17" t="e">
        <f>HEX2DEC(RIGHT(#REF!))</f>
        <v>#REF!</v>
      </c>
      <c r="K1109" s="49" t="e">
        <f>HEX2DEC(LEFT(RIGHT(#REF!,2),1))</f>
        <v>#REF!</v>
      </c>
      <c r="N1109" s="17"/>
      <c r="O1109" s="17"/>
    </row>
    <row r="1110" spans="10:15">
      <c r="J1110" s="17" t="e">
        <f>HEX2DEC(#REF!)</f>
        <v>#REF!</v>
      </c>
      <c r="K1110" s="49" t="e">
        <f t="shared" ref="K1110" si="2419">J1110*$B$3</f>
        <v>#REF!</v>
      </c>
      <c r="L1110" s="49" t="e">
        <f t="shared" ref="L1110" si="2420">K1110+K1111+K1112</f>
        <v>#REF!</v>
      </c>
      <c r="M1110" s="50" t="e">
        <f t="shared" ref="M1110" si="2421">J1113+1</f>
        <v>#REF!</v>
      </c>
      <c r="N1110" s="17"/>
      <c r="O1110" s="17" t="e">
        <f t="shared" ref="O1110" si="2422">IF(AND(K1113=1,K1117=0),L1114-L1110,0)</f>
        <v>#REF!</v>
      </c>
    </row>
    <row r="1111" spans="10:15">
      <c r="J1111" s="17" t="e">
        <f>HEX2DEC(#REF!)</f>
        <v>#REF!</v>
      </c>
      <c r="K1111" s="49" t="e">
        <f t="shared" ref="K1111" si="2423">J1111*$B$2</f>
        <v>#REF!</v>
      </c>
      <c r="L1111" s="49"/>
      <c r="N1111" s="17"/>
      <c r="O1111" s="17"/>
    </row>
    <row r="1112" spans="10:15">
      <c r="J1112" s="17" t="e">
        <f>HEX2DEC(#REF!)</f>
        <v>#REF!</v>
      </c>
      <c r="K1112" s="49" t="e">
        <f t="shared" ref="K1112" si="2424">J1112*1000000000</f>
        <v>#REF!</v>
      </c>
      <c r="L1112" s="49"/>
      <c r="N1112" s="17"/>
      <c r="O1112" s="17"/>
    </row>
    <row r="1113" spans="10:15">
      <c r="J1113" s="17" t="e">
        <f>HEX2DEC(RIGHT(#REF!))</f>
        <v>#REF!</v>
      </c>
      <c r="K1113" s="49" t="e">
        <f>HEX2DEC(LEFT(RIGHT(#REF!,2),1))</f>
        <v>#REF!</v>
      </c>
      <c r="N1113" s="17"/>
      <c r="O1113" s="17"/>
    </row>
    <row r="1114" spans="10:15">
      <c r="J1114" s="17" t="e">
        <f>HEX2DEC(#REF!)</f>
        <v>#REF!</v>
      </c>
      <c r="K1114" s="49" t="e">
        <f t="shared" ref="K1114" si="2425">J1114*$B$3</f>
        <v>#REF!</v>
      </c>
      <c r="L1114" s="49" t="e">
        <f t="shared" ref="L1114" si="2426">K1114+K1115+K1116</f>
        <v>#REF!</v>
      </c>
      <c r="M1114" s="50" t="e">
        <f t="shared" ref="M1114" si="2427">J1117+1</f>
        <v>#REF!</v>
      </c>
      <c r="N1114" s="17"/>
      <c r="O1114" s="17" t="e">
        <f t="shared" ref="O1114" si="2428">IF(AND(K1117=1,K1121=0),L1118-L1114,0)</f>
        <v>#REF!</v>
      </c>
    </row>
    <row r="1115" spans="10:15">
      <c r="J1115" s="17" t="e">
        <f>HEX2DEC(#REF!)</f>
        <v>#REF!</v>
      </c>
      <c r="K1115" s="49" t="e">
        <f t="shared" ref="K1115" si="2429">J1115*$B$2</f>
        <v>#REF!</v>
      </c>
      <c r="L1115" s="49"/>
      <c r="N1115" s="17"/>
      <c r="O1115" s="17"/>
    </row>
    <row r="1116" spans="10:15">
      <c r="J1116" s="17" t="e">
        <f>HEX2DEC(#REF!)</f>
        <v>#REF!</v>
      </c>
      <c r="K1116" s="49" t="e">
        <f t="shared" ref="K1116" si="2430">J1116*1000000000</f>
        <v>#REF!</v>
      </c>
      <c r="L1116" s="49"/>
      <c r="N1116" s="17"/>
      <c r="O1116" s="17"/>
    </row>
    <row r="1117" spans="10:15">
      <c r="J1117" s="17" t="e">
        <f>HEX2DEC(RIGHT(#REF!))</f>
        <v>#REF!</v>
      </c>
      <c r="K1117" s="49" t="e">
        <f>HEX2DEC(LEFT(RIGHT(#REF!,2),1))</f>
        <v>#REF!</v>
      </c>
      <c r="N1117" s="17"/>
      <c r="O1117" s="17"/>
    </row>
    <row r="1118" spans="10:15">
      <c r="J1118" s="17" t="e">
        <f>HEX2DEC(#REF!)</f>
        <v>#REF!</v>
      </c>
      <c r="K1118" s="49" t="e">
        <f t="shared" ref="K1118" si="2431">J1118*$B$3</f>
        <v>#REF!</v>
      </c>
      <c r="L1118" s="49" t="e">
        <f t="shared" ref="L1118" si="2432">K1118+K1119+K1120</f>
        <v>#REF!</v>
      </c>
      <c r="M1118" s="50" t="e">
        <f t="shared" ref="M1118" si="2433">J1121+1</f>
        <v>#REF!</v>
      </c>
      <c r="N1118" s="17"/>
      <c r="O1118" s="17" t="e">
        <f t="shared" ref="O1118" si="2434">IF(AND(K1121=1,K1125=0),L1122-L1118,0)</f>
        <v>#REF!</v>
      </c>
    </row>
    <row r="1119" spans="10:15">
      <c r="J1119" s="17" t="e">
        <f>HEX2DEC(#REF!)</f>
        <v>#REF!</v>
      </c>
      <c r="K1119" s="49" t="e">
        <f t="shared" ref="K1119" si="2435">J1119*$B$2</f>
        <v>#REF!</v>
      </c>
      <c r="L1119" s="49"/>
      <c r="N1119" s="17"/>
      <c r="O1119" s="17"/>
    </row>
    <row r="1120" spans="10:15">
      <c r="J1120" s="17" t="e">
        <f>HEX2DEC(#REF!)</f>
        <v>#REF!</v>
      </c>
      <c r="K1120" s="49" t="e">
        <f t="shared" ref="K1120" si="2436">J1120*1000000000</f>
        <v>#REF!</v>
      </c>
      <c r="L1120" s="49"/>
      <c r="N1120" s="17"/>
      <c r="O1120" s="17"/>
    </row>
    <row r="1121" spans="10:15">
      <c r="J1121" s="17" t="e">
        <f>HEX2DEC(RIGHT(#REF!))</f>
        <v>#REF!</v>
      </c>
      <c r="K1121" s="49" t="e">
        <f>HEX2DEC(LEFT(RIGHT(#REF!,2),1))</f>
        <v>#REF!</v>
      </c>
      <c r="N1121" s="17"/>
      <c r="O1121" s="17"/>
    </row>
    <row r="1122" spans="10:15">
      <c r="J1122" s="17" t="e">
        <f>HEX2DEC(#REF!)</f>
        <v>#REF!</v>
      </c>
      <c r="K1122" s="49" t="e">
        <f t="shared" ref="K1122" si="2437">J1122*$B$3</f>
        <v>#REF!</v>
      </c>
      <c r="L1122" s="49" t="e">
        <f t="shared" ref="L1122" si="2438">K1122+K1123+K1124</f>
        <v>#REF!</v>
      </c>
      <c r="M1122" s="50" t="e">
        <f t="shared" ref="M1122" si="2439">J1125+1</f>
        <v>#REF!</v>
      </c>
      <c r="N1122" s="17"/>
      <c r="O1122" s="17" t="e">
        <f t="shared" ref="O1122" si="2440">IF(AND(K1125=1,K1129=0),L1126-L1122,0)</f>
        <v>#REF!</v>
      </c>
    </row>
    <row r="1123" spans="10:15">
      <c r="J1123" s="17" t="e">
        <f>HEX2DEC(#REF!)</f>
        <v>#REF!</v>
      </c>
      <c r="K1123" s="49" t="e">
        <f t="shared" ref="K1123" si="2441">J1123*$B$2</f>
        <v>#REF!</v>
      </c>
      <c r="L1123" s="49"/>
      <c r="N1123" s="17"/>
      <c r="O1123" s="17"/>
    </row>
    <row r="1124" spans="10:15">
      <c r="J1124" s="17" t="e">
        <f>HEX2DEC(#REF!)</f>
        <v>#REF!</v>
      </c>
      <c r="K1124" s="49" t="e">
        <f t="shared" ref="K1124" si="2442">J1124*1000000000</f>
        <v>#REF!</v>
      </c>
      <c r="L1124" s="49"/>
      <c r="N1124" s="17"/>
      <c r="O1124" s="17"/>
    </row>
    <row r="1125" spans="10:15">
      <c r="J1125" s="17" t="e">
        <f>HEX2DEC(RIGHT(#REF!))</f>
        <v>#REF!</v>
      </c>
      <c r="K1125" s="49" t="e">
        <f>HEX2DEC(LEFT(RIGHT(#REF!,2),1))</f>
        <v>#REF!</v>
      </c>
      <c r="N1125" s="17"/>
      <c r="O1125" s="17"/>
    </row>
    <row r="1126" spans="10:15">
      <c r="J1126" s="17" t="e">
        <f>HEX2DEC(#REF!)</f>
        <v>#REF!</v>
      </c>
      <c r="K1126" s="49" t="e">
        <f t="shared" ref="K1126" si="2443">J1126*$B$3</f>
        <v>#REF!</v>
      </c>
      <c r="L1126" s="49" t="e">
        <f t="shared" ref="L1126" si="2444">K1126+K1127+K1128</f>
        <v>#REF!</v>
      </c>
      <c r="M1126" s="50" t="e">
        <f t="shared" ref="M1126" si="2445">J1129+1</f>
        <v>#REF!</v>
      </c>
      <c r="N1126" s="17"/>
      <c r="O1126" s="17" t="e">
        <f t="shared" ref="O1126" si="2446">IF(AND(K1129=1,K1133=0),L1130-L1126,0)</f>
        <v>#REF!</v>
      </c>
    </row>
    <row r="1127" spans="10:15">
      <c r="J1127" s="17" t="e">
        <f>HEX2DEC(#REF!)</f>
        <v>#REF!</v>
      </c>
      <c r="K1127" s="49" t="e">
        <f t="shared" ref="K1127" si="2447">J1127*$B$2</f>
        <v>#REF!</v>
      </c>
      <c r="L1127" s="49"/>
      <c r="N1127" s="17"/>
      <c r="O1127" s="17"/>
    </row>
    <row r="1128" spans="10:15">
      <c r="J1128" s="17" t="e">
        <f>HEX2DEC(#REF!)</f>
        <v>#REF!</v>
      </c>
      <c r="K1128" s="49" t="e">
        <f t="shared" ref="K1128" si="2448">J1128*1000000000</f>
        <v>#REF!</v>
      </c>
      <c r="L1128" s="49"/>
      <c r="N1128" s="17"/>
      <c r="O1128" s="17"/>
    </row>
    <row r="1129" spans="10:15">
      <c r="J1129" s="17" t="e">
        <f>HEX2DEC(RIGHT(#REF!))</f>
        <v>#REF!</v>
      </c>
      <c r="K1129" s="49" t="e">
        <f>HEX2DEC(LEFT(RIGHT(#REF!,2),1))</f>
        <v>#REF!</v>
      </c>
      <c r="N1129" s="17"/>
      <c r="O1129" s="17"/>
    </row>
    <row r="1130" spans="10:15">
      <c r="J1130" s="17" t="e">
        <f>HEX2DEC(#REF!)</f>
        <v>#REF!</v>
      </c>
      <c r="K1130" s="49" t="e">
        <f t="shared" ref="K1130" si="2449">J1130*$B$3</f>
        <v>#REF!</v>
      </c>
      <c r="L1130" s="49" t="e">
        <f t="shared" ref="L1130" si="2450">K1130+K1131+K1132</f>
        <v>#REF!</v>
      </c>
      <c r="M1130" s="50" t="e">
        <f t="shared" ref="M1130" si="2451">J1133+1</f>
        <v>#REF!</v>
      </c>
      <c r="N1130" s="17"/>
      <c r="O1130" s="17" t="e">
        <f t="shared" ref="O1130" si="2452">IF(AND(K1133=1,K1137=0),L1134-L1130,0)</f>
        <v>#REF!</v>
      </c>
    </row>
    <row r="1131" spans="10:15">
      <c r="J1131" s="17" t="e">
        <f>HEX2DEC(#REF!)</f>
        <v>#REF!</v>
      </c>
      <c r="K1131" s="49" t="e">
        <f t="shared" ref="K1131" si="2453">J1131*$B$2</f>
        <v>#REF!</v>
      </c>
      <c r="L1131" s="49"/>
      <c r="N1131" s="17"/>
      <c r="O1131" s="17"/>
    </row>
    <row r="1132" spans="10:15">
      <c r="J1132" s="17" t="e">
        <f>HEX2DEC(#REF!)</f>
        <v>#REF!</v>
      </c>
      <c r="K1132" s="49" t="e">
        <f t="shared" ref="K1132" si="2454">J1132*1000000000</f>
        <v>#REF!</v>
      </c>
      <c r="L1132" s="49"/>
      <c r="N1132" s="17"/>
      <c r="O1132" s="17"/>
    </row>
    <row r="1133" spans="10:15">
      <c r="J1133" s="17" t="e">
        <f>HEX2DEC(RIGHT(#REF!))</f>
        <v>#REF!</v>
      </c>
      <c r="K1133" s="49" t="e">
        <f>HEX2DEC(LEFT(RIGHT(#REF!,2),1))</f>
        <v>#REF!</v>
      </c>
      <c r="N1133" s="17"/>
      <c r="O1133" s="17"/>
    </row>
    <row r="1134" spans="10:15">
      <c r="J1134" s="17" t="e">
        <f>HEX2DEC(#REF!)</f>
        <v>#REF!</v>
      </c>
      <c r="K1134" s="49" t="e">
        <f t="shared" ref="K1134" si="2455">J1134*$B$3</f>
        <v>#REF!</v>
      </c>
      <c r="L1134" s="49" t="e">
        <f t="shared" ref="L1134" si="2456">K1134+K1135+K1136</f>
        <v>#REF!</v>
      </c>
      <c r="M1134" s="50" t="e">
        <f t="shared" ref="M1134" si="2457">J1137+1</f>
        <v>#REF!</v>
      </c>
      <c r="N1134" s="17"/>
      <c r="O1134" s="17" t="e">
        <f t="shared" ref="O1134" si="2458">IF(AND(K1137=1,K1141=0),L1138-L1134,0)</f>
        <v>#REF!</v>
      </c>
    </row>
    <row r="1135" spans="10:15">
      <c r="J1135" s="17" t="e">
        <f>HEX2DEC(#REF!)</f>
        <v>#REF!</v>
      </c>
      <c r="K1135" s="49" t="e">
        <f t="shared" ref="K1135" si="2459">J1135*$B$2</f>
        <v>#REF!</v>
      </c>
      <c r="L1135" s="49"/>
      <c r="N1135" s="17"/>
      <c r="O1135" s="17"/>
    </row>
    <row r="1136" spans="10:15">
      <c r="J1136" s="17" t="e">
        <f>HEX2DEC(#REF!)</f>
        <v>#REF!</v>
      </c>
      <c r="K1136" s="49" t="e">
        <f t="shared" ref="K1136" si="2460">J1136*1000000000</f>
        <v>#REF!</v>
      </c>
      <c r="L1136" s="49"/>
      <c r="N1136" s="17"/>
      <c r="O1136" s="17"/>
    </row>
    <row r="1137" spans="10:15">
      <c r="J1137" s="17" t="e">
        <f>HEX2DEC(RIGHT(#REF!))</f>
        <v>#REF!</v>
      </c>
      <c r="K1137" s="49" t="e">
        <f>HEX2DEC(LEFT(RIGHT(#REF!,2),1))</f>
        <v>#REF!</v>
      </c>
      <c r="N1137" s="17"/>
      <c r="O1137" s="17"/>
    </row>
    <row r="1138" spans="10:15">
      <c r="J1138" s="17" t="e">
        <f>HEX2DEC(#REF!)</f>
        <v>#REF!</v>
      </c>
      <c r="K1138" s="49" t="e">
        <f t="shared" ref="K1138" si="2461">J1138*$B$3</f>
        <v>#REF!</v>
      </c>
      <c r="L1138" s="49" t="e">
        <f t="shared" ref="L1138" si="2462">K1138+K1139+K1140</f>
        <v>#REF!</v>
      </c>
      <c r="M1138" s="50" t="e">
        <f t="shared" ref="M1138" si="2463">J1141+1</f>
        <v>#REF!</v>
      </c>
      <c r="N1138" s="17"/>
      <c r="O1138" s="17" t="e">
        <f t="shared" ref="O1138" si="2464">IF(AND(K1141=1,K1145=0),L1142-L1138,0)</f>
        <v>#REF!</v>
      </c>
    </row>
    <row r="1139" spans="10:15">
      <c r="J1139" s="17" t="e">
        <f>HEX2DEC(#REF!)</f>
        <v>#REF!</v>
      </c>
      <c r="K1139" s="49" t="e">
        <f t="shared" ref="K1139" si="2465">J1139*$B$2</f>
        <v>#REF!</v>
      </c>
      <c r="L1139" s="49"/>
      <c r="N1139" s="17"/>
      <c r="O1139" s="17"/>
    </row>
    <row r="1140" spans="10:15">
      <c r="J1140" s="17" t="e">
        <f>HEX2DEC(#REF!)</f>
        <v>#REF!</v>
      </c>
      <c r="K1140" s="49" t="e">
        <f t="shared" ref="K1140" si="2466">J1140*1000000000</f>
        <v>#REF!</v>
      </c>
      <c r="L1140" s="49"/>
      <c r="N1140" s="17"/>
      <c r="O1140" s="17"/>
    </row>
    <row r="1141" spans="10:15">
      <c r="J1141" s="17" t="e">
        <f>HEX2DEC(RIGHT(#REF!))</f>
        <v>#REF!</v>
      </c>
      <c r="K1141" s="49" t="e">
        <f>HEX2DEC(LEFT(RIGHT(#REF!,2),1))</f>
        <v>#REF!</v>
      </c>
      <c r="N1141" s="17"/>
      <c r="O1141" s="17"/>
    </row>
    <row r="1142" spans="10:15">
      <c r="J1142" s="17" t="e">
        <f>HEX2DEC(#REF!)</f>
        <v>#REF!</v>
      </c>
      <c r="K1142" s="49" t="e">
        <f t="shared" ref="K1142" si="2467">J1142*$B$3</f>
        <v>#REF!</v>
      </c>
      <c r="L1142" s="49" t="e">
        <f t="shared" ref="L1142" si="2468">K1142+K1143+K1144</f>
        <v>#REF!</v>
      </c>
      <c r="M1142" s="50" t="e">
        <f t="shared" ref="M1142" si="2469">J1145+1</f>
        <v>#REF!</v>
      </c>
      <c r="N1142" s="17"/>
      <c r="O1142" s="17" t="e">
        <f t="shared" ref="O1142" si="2470">IF(AND(K1145=1,K1149=0),L1146-L1142,0)</f>
        <v>#REF!</v>
      </c>
    </row>
    <row r="1143" spans="10:15">
      <c r="J1143" s="17" t="e">
        <f>HEX2DEC(#REF!)</f>
        <v>#REF!</v>
      </c>
      <c r="K1143" s="49" t="e">
        <f t="shared" ref="K1143" si="2471">J1143*$B$2</f>
        <v>#REF!</v>
      </c>
      <c r="L1143" s="49"/>
      <c r="N1143" s="17"/>
      <c r="O1143" s="17"/>
    </row>
    <row r="1144" spans="10:15">
      <c r="J1144" s="17" t="e">
        <f>HEX2DEC(#REF!)</f>
        <v>#REF!</v>
      </c>
      <c r="K1144" s="49" t="e">
        <f t="shared" ref="K1144" si="2472">J1144*1000000000</f>
        <v>#REF!</v>
      </c>
      <c r="L1144" s="49"/>
      <c r="N1144" s="17"/>
      <c r="O1144" s="17"/>
    </row>
    <row r="1145" spans="10:15">
      <c r="J1145" s="17" t="e">
        <f>HEX2DEC(RIGHT(#REF!))</f>
        <v>#REF!</v>
      </c>
      <c r="K1145" s="49" t="e">
        <f>HEX2DEC(LEFT(RIGHT(#REF!,2),1))</f>
        <v>#REF!</v>
      </c>
      <c r="N1145" s="17"/>
      <c r="O1145" s="17"/>
    </row>
    <row r="1146" spans="10:15">
      <c r="J1146" s="17" t="e">
        <f>HEX2DEC(#REF!)</f>
        <v>#REF!</v>
      </c>
      <c r="K1146" s="49" t="e">
        <f t="shared" ref="K1146" si="2473">J1146*$B$3</f>
        <v>#REF!</v>
      </c>
      <c r="L1146" s="49" t="e">
        <f t="shared" ref="L1146" si="2474">K1146+K1147+K1148</f>
        <v>#REF!</v>
      </c>
      <c r="M1146" s="50" t="e">
        <f t="shared" ref="M1146" si="2475">J1149+1</f>
        <v>#REF!</v>
      </c>
      <c r="N1146" s="17"/>
      <c r="O1146" s="17" t="e">
        <f t="shared" ref="O1146" si="2476">IF(AND(K1149=1,K1153=0),L1150-L1146,0)</f>
        <v>#REF!</v>
      </c>
    </row>
    <row r="1147" spans="10:15">
      <c r="J1147" s="17" t="e">
        <f>HEX2DEC(#REF!)</f>
        <v>#REF!</v>
      </c>
      <c r="K1147" s="49" t="e">
        <f t="shared" ref="K1147" si="2477">J1147*$B$2</f>
        <v>#REF!</v>
      </c>
      <c r="L1147" s="49"/>
      <c r="N1147" s="17"/>
      <c r="O1147" s="17"/>
    </row>
    <row r="1148" spans="10:15">
      <c r="J1148" s="17" t="e">
        <f>HEX2DEC(#REF!)</f>
        <v>#REF!</v>
      </c>
      <c r="K1148" s="49" t="e">
        <f t="shared" ref="K1148" si="2478">J1148*1000000000</f>
        <v>#REF!</v>
      </c>
      <c r="L1148" s="49"/>
      <c r="N1148" s="17"/>
      <c r="O1148" s="17"/>
    </row>
    <row r="1149" spans="10:15">
      <c r="J1149" s="17" t="e">
        <f>HEX2DEC(RIGHT(#REF!))</f>
        <v>#REF!</v>
      </c>
      <c r="K1149" s="49" t="e">
        <f>HEX2DEC(LEFT(RIGHT(#REF!,2),1))</f>
        <v>#REF!</v>
      </c>
      <c r="N1149" s="17"/>
      <c r="O1149" s="17"/>
    </row>
    <row r="1150" spans="10:15">
      <c r="J1150" s="17" t="e">
        <f>HEX2DEC(#REF!)</f>
        <v>#REF!</v>
      </c>
      <c r="K1150" s="49" t="e">
        <f t="shared" ref="K1150" si="2479">J1150*$B$3</f>
        <v>#REF!</v>
      </c>
      <c r="L1150" s="49" t="e">
        <f t="shared" ref="L1150" si="2480">K1150+K1151+K1152</f>
        <v>#REF!</v>
      </c>
      <c r="M1150" s="50" t="e">
        <f t="shared" ref="M1150" si="2481">J1153+1</f>
        <v>#REF!</v>
      </c>
      <c r="N1150" s="17"/>
      <c r="O1150" s="17" t="e">
        <f t="shared" ref="O1150" si="2482">IF(AND(K1153=1,K1157=0),L1154-L1150,0)</f>
        <v>#REF!</v>
      </c>
    </row>
    <row r="1151" spans="10:15">
      <c r="J1151" s="17" t="e">
        <f>HEX2DEC(#REF!)</f>
        <v>#REF!</v>
      </c>
      <c r="K1151" s="49" t="e">
        <f t="shared" ref="K1151" si="2483">J1151*$B$2</f>
        <v>#REF!</v>
      </c>
      <c r="L1151" s="49"/>
      <c r="N1151" s="17"/>
      <c r="O1151" s="17"/>
    </row>
    <row r="1152" spans="10:15">
      <c r="J1152" s="17" t="e">
        <f>HEX2DEC(#REF!)</f>
        <v>#REF!</v>
      </c>
      <c r="K1152" s="49" t="e">
        <f t="shared" ref="K1152" si="2484">J1152*1000000000</f>
        <v>#REF!</v>
      </c>
      <c r="L1152" s="49"/>
      <c r="N1152" s="17"/>
      <c r="O1152" s="17"/>
    </row>
    <row r="1153" spans="10:15">
      <c r="J1153" s="17" t="e">
        <f>HEX2DEC(RIGHT(#REF!))</f>
        <v>#REF!</v>
      </c>
      <c r="K1153" s="49" t="e">
        <f>HEX2DEC(LEFT(RIGHT(#REF!,2),1))</f>
        <v>#REF!</v>
      </c>
      <c r="N1153" s="17"/>
      <c r="O1153" s="17"/>
    </row>
    <row r="1154" spans="10:15">
      <c r="J1154" s="17" t="e">
        <f>HEX2DEC(#REF!)</f>
        <v>#REF!</v>
      </c>
      <c r="K1154" s="49" t="e">
        <f t="shared" ref="K1154" si="2485">J1154*$B$3</f>
        <v>#REF!</v>
      </c>
      <c r="L1154" s="49" t="e">
        <f t="shared" ref="L1154" si="2486">K1154+K1155+K1156</f>
        <v>#REF!</v>
      </c>
      <c r="M1154" s="50" t="e">
        <f t="shared" ref="M1154" si="2487">J1157+1</f>
        <v>#REF!</v>
      </c>
      <c r="N1154" s="17"/>
      <c r="O1154" s="17" t="e">
        <f t="shared" ref="O1154" si="2488">IF(AND(K1157=1,K1161=0),L1158-L1154,0)</f>
        <v>#REF!</v>
      </c>
    </row>
    <row r="1155" spans="10:15">
      <c r="J1155" s="17" t="e">
        <f>HEX2DEC(#REF!)</f>
        <v>#REF!</v>
      </c>
      <c r="K1155" s="49" t="e">
        <f t="shared" ref="K1155" si="2489">J1155*$B$2</f>
        <v>#REF!</v>
      </c>
      <c r="L1155" s="49"/>
      <c r="N1155" s="17"/>
      <c r="O1155" s="17"/>
    </row>
    <row r="1156" spans="10:15">
      <c r="J1156" s="17" t="e">
        <f>HEX2DEC(#REF!)</f>
        <v>#REF!</v>
      </c>
      <c r="K1156" s="49" t="e">
        <f t="shared" ref="K1156" si="2490">J1156*1000000000</f>
        <v>#REF!</v>
      </c>
      <c r="L1156" s="49"/>
      <c r="N1156" s="17"/>
      <c r="O1156" s="17"/>
    </row>
    <row r="1157" spans="10:15">
      <c r="J1157" s="17" t="e">
        <f>HEX2DEC(RIGHT(#REF!))</f>
        <v>#REF!</v>
      </c>
      <c r="K1157" s="49" t="e">
        <f>HEX2DEC(LEFT(RIGHT(#REF!,2),1))</f>
        <v>#REF!</v>
      </c>
      <c r="N1157" s="17"/>
      <c r="O1157" s="17"/>
    </row>
    <row r="1158" spans="10:15">
      <c r="J1158" s="17" t="e">
        <f>HEX2DEC(#REF!)</f>
        <v>#REF!</v>
      </c>
      <c r="K1158" s="49" t="e">
        <f t="shared" ref="K1158" si="2491">J1158*$B$3</f>
        <v>#REF!</v>
      </c>
      <c r="L1158" s="49" t="e">
        <f t="shared" ref="L1158" si="2492">K1158+K1159+K1160</f>
        <v>#REF!</v>
      </c>
      <c r="M1158" s="50" t="e">
        <f t="shared" ref="M1158" si="2493">J1161+1</f>
        <v>#REF!</v>
      </c>
      <c r="N1158" s="17"/>
      <c r="O1158" s="17" t="e">
        <f t="shared" ref="O1158" si="2494">IF(AND(K1161=1,K1165=0),L1162-L1158,0)</f>
        <v>#REF!</v>
      </c>
    </row>
    <row r="1159" spans="10:15">
      <c r="J1159" s="17" t="e">
        <f>HEX2DEC(#REF!)</f>
        <v>#REF!</v>
      </c>
      <c r="K1159" s="49" t="e">
        <f t="shared" ref="K1159" si="2495">J1159*$B$2</f>
        <v>#REF!</v>
      </c>
      <c r="L1159" s="49"/>
      <c r="N1159" s="17"/>
      <c r="O1159" s="17"/>
    </row>
    <row r="1160" spans="10:15">
      <c r="J1160" s="17" t="e">
        <f>HEX2DEC(#REF!)</f>
        <v>#REF!</v>
      </c>
      <c r="K1160" s="49" t="e">
        <f t="shared" ref="K1160" si="2496">J1160*1000000000</f>
        <v>#REF!</v>
      </c>
      <c r="L1160" s="49"/>
      <c r="N1160" s="17"/>
      <c r="O1160" s="17"/>
    </row>
    <row r="1161" spans="10:15">
      <c r="J1161" s="17" t="e">
        <f>HEX2DEC(RIGHT(#REF!))</f>
        <v>#REF!</v>
      </c>
      <c r="K1161" s="49" t="e">
        <f>HEX2DEC(LEFT(RIGHT(#REF!,2),1))</f>
        <v>#REF!</v>
      </c>
      <c r="N1161" s="17"/>
      <c r="O1161" s="17"/>
    </row>
    <row r="1162" spans="10:15">
      <c r="J1162" s="17" t="e">
        <f>HEX2DEC(#REF!)</f>
        <v>#REF!</v>
      </c>
      <c r="K1162" s="49" t="e">
        <f t="shared" ref="K1162" si="2497">J1162*$B$3</f>
        <v>#REF!</v>
      </c>
      <c r="L1162" s="49" t="e">
        <f t="shared" ref="L1162" si="2498">K1162+K1163+K1164</f>
        <v>#REF!</v>
      </c>
      <c r="M1162" s="50" t="e">
        <f t="shared" ref="M1162" si="2499">J1165+1</f>
        <v>#REF!</v>
      </c>
      <c r="N1162" s="17"/>
      <c r="O1162" s="17" t="e">
        <f t="shared" ref="O1162" si="2500">IF(AND(K1165=1,K1169=0),L1166-L1162,0)</f>
        <v>#REF!</v>
      </c>
    </row>
    <row r="1163" spans="10:15">
      <c r="J1163" s="17" t="e">
        <f>HEX2DEC(#REF!)</f>
        <v>#REF!</v>
      </c>
      <c r="K1163" s="49" t="e">
        <f t="shared" ref="K1163" si="2501">J1163*$B$2</f>
        <v>#REF!</v>
      </c>
      <c r="L1163" s="49"/>
      <c r="N1163" s="17"/>
      <c r="O1163" s="17"/>
    </row>
    <row r="1164" spans="10:15">
      <c r="J1164" s="17" t="e">
        <f>HEX2DEC(#REF!)</f>
        <v>#REF!</v>
      </c>
      <c r="K1164" s="49" t="e">
        <f t="shared" ref="K1164" si="2502">J1164*1000000000</f>
        <v>#REF!</v>
      </c>
      <c r="L1164" s="49"/>
      <c r="N1164" s="17"/>
      <c r="O1164" s="17"/>
    </row>
    <row r="1165" spans="10:15">
      <c r="J1165" s="17" t="e">
        <f>HEX2DEC(RIGHT(#REF!))</f>
        <v>#REF!</v>
      </c>
      <c r="K1165" s="49" t="e">
        <f>HEX2DEC(LEFT(RIGHT(#REF!,2),1))</f>
        <v>#REF!</v>
      </c>
      <c r="N1165" s="17"/>
      <c r="O1165" s="17"/>
    </row>
    <row r="1166" spans="10:15">
      <c r="J1166" s="17" t="e">
        <f>HEX2DEC(#REF!)</f>
        <v>#REF!</v>
      </c>
      <c r="K1166" s="49" t="e">
        <f t="shared" ref="K1166" si="2503">J1166*$B$3</f>
        <v>#REF!</v>
      </c>
      <c r="L1166" s="49" t="e">
        <f t="shared" ref="L1166" si="2504">K1166+K1167+K1168</f>
        <v>#REF!</v>
      </c>
      <c r="M1166" s="50" t="e">
        <f t="shared" ref="M1166" si="2505">J1169+1</f>
        <v>#REF!</v>
      </c>
      <c r="N1166" s="17"/>
      <c r="O1166" s="17" t="e">
        <f t="shared" ref="O1166" si="2506">IF(AND(K1169=1,K1173=0),L1170-L1166,0)</f>
        <v>#REF!</v>
      </c>
    </row>
    <row r="1167" spans="10:15">
      <c r="J1167" s="17" t="e">
        <f>HEX2DEC(#REF!)</f>
        <v>#REF!</v>
      </c>
      <c r="K1167" s="49" t="e">
        <f t="shared" ref="K1167" si="2507">J1167*$B$2</f>
        <v>#REF!</v>
      </c>
      <c r="L1167" s="49"/>
      <c r="N1167" s="17"/>
      <c r="O1167" s="17"/>
    </row>
    <row r="1168" spans="10:15">
      <c r="J1168" s="17" t="e">
        <f>HEX2DEC(#REF!)</f>
        <v>#REF!</v>
      </c>
      <c r="K1168" s="49" t="e">
        <f t="shared" ref="K1168" si="2508">J1168*1000000000</f>
        <v>#REF!</v>
      </c>
      <c r="L1168" s="49"/>
      <c r="N1168" s="17"/>
      <c r="O1168" s="17"/>
    </row>
    <row r="1169" spans="10:15">
      <c r="J1169" s="17" t="e">
        <f>HEX2DEC(RIGHT(#REF!))</f>
        <v>#REF!</v>
      </c>
      <c r="K1169" s="49" t="e">
        <f>HEX2DEC(LEFT(RIGHT(#REF!,2),1))</f>
        <v>#REF!</v>
      </c>
      <c r="N1169" s="17"/>
      <c r="O1169" s="17"/>
    </row>
    <row r="1170" spans="10:15">
      <c r="J1170" s="17" t="e">
        <f>HEX2DEC(#REF!)</f>
        <v>#REF!</v>
      </c>
      <c r="K1170" s="49" t="e">
        <f t="shared" ref="K1170" si="2509">J1170*$B$3</f>
        <v>#REF!</v>
      </c>
      <c r="L1170" s="49" t="e">
        <f t="shared" ref="L1170" si="2510">K1170+K1171+K1172</f>
        <v>#REF!</v>
      </c>
      <c r="M1170" s="50" t="e">
        <f t="shared" ref="M1170" si="2511">J1173+1</f>
        <v>#REF!</v>
      </c>
      <c r="N1170" s="17"/>
      <c r="O1170" s="17" t="e">
        <f t="shared" ref="O1170" si="2512">IF(AND(K1173=1,K1177=0),L1174-L1170,0)</f>
        <v>#REF!</v>
      </c>
    </row>
    <row r="1171" spans="10:15">
      <c r="J1171" s="17" t="e">
        <f>HEX2DEC(#REF!)</f>
        <v>#REF!</v>
      </c>
      <c r="K1171" s="49" t="e">
        <f t="shared" ref="K1171" si="2513">J1171*$B$2</f>
        <v>#REF!</v>
      </c>
      <c r="L1171" s="49"/>
      <c r="N1171" s="17"/>
      <c r="O1171" s="17"/>
    </row>
    <row r="1172" spans="10:15">
      <c r="J1172" s="17" t="e">
        <f>HEX2DEC(#REF!)</f>
        <v>#REF!</v>
      </c>
      <c r="K1172" s="49" t="e">
        <f t="shared" ref="K1172" si="2514">J1172*1000000000</f>
        <v>#REF!</v>
      </c>
      <c r="L1172" s="49"/>
      <c r="N1172" s="17"/>
      <c r="O1172" s="17"/>
    </row>
    <row r="1173" spans="10:15">
      <c r="J1173" s="17" t="e">
        <f>HEX2DEC(RIGHT(#REF!))</f>
        <v>#REF!</v>
      </c>
      <c r="K1173" s="49" t="e">
        <f>HEX2DEC(LEFT(RIGHT(#REF!,2),1))</f>
        <v>#REF!</v>
      </c>
      <c r="N1173" s="17"/>
      <c r="O1173" s="17"/>
    </row>
    <row r="1174" spans="10:15">
      <c r="J1174" s="17" t="e">
        <f>HEX2DEC(#REF!)</f>
        <v>#REF!</v>
      </c>
      <c r="K1174" s="49" t="e">
        <f t="shared" ref="K1174" si="2515">J1174*$B$3</f>
        <v>#REF!</v>
      </c>
      <c r="L1174" s="49" t="e">
        <f t="shared" ref="L1174" si="2516">K1174+K1175+K1176</f>
        <v>#REF!</v>
      </c>
      <c r="M1174" s="50" t="e">
        <f t="shared" ref="M1174" si="2517">J1177+1</f>
        <v>#REF!</v>
      </c>
      <c r="N1174" s="17"/>
      <c r="O1174" s="17" t="e">
        <f t="shared" ref="O1174" si="2518">IF(AND(K1177=1,K1181=0),L1178-L1174,0)</f>
        <v>#REF!</v>
      </c>
    </row>
    <row r="1175" spans="10:15">
      <c r="J1175" s="17" t="e">
        <f>HEX2DEC(#REF!)</f>
        <v>#REF!</v>
      </c>
      <c r="K1175" s="49" t="e">
        <f t="shared" ref="K1175" si="2519">J1175*$B$2</f>
        <v>#REF!</v>
      </c>
      <c r="L1175" s="49"/>
      <c r="N1175" s="17"/>
      <c r="O1175" s="17"/>
    </row>
    <row r="1176" spans="10:15">
      <c r="J1176" s="17" t="e">
        <f>HEX2DEC(#REF!)</f>
        <v>#REF!</v>
      </c>
      <c r="K1176" s="49" t="e">
        <f t="shared" ref="K1176" si="2520">J1176*1000000000</f>
        <v>#REF!</v>
      </c>
      <c r="L1176" s="49"/>
      <c r="N1176" s="17"/>
      <c r="O1176" s="17"/>
    </row>
    <row r="1177" spans="10:15">
      <c r="J1177" s="17" t="e">
        <f>HEX2DEC(RIGHT(#REF!))</f>
        <v>#REF!</v>
      </c>
      <c r="K1177" s="49" t="e">
        <f>HEX2DEC(LEFT(RIGHT(#REF!,2),1))</f>
        <v>#REF!</v>
      </c>
      <c r="N1177" s="17"/>
      <c r="O1177" s="17"/>
    </row>
    <row r="1178" spans="10:15">
      <c r="J1178" s="17" t="e">
        <f>HEX2DEC(#REF!)</f>
        <v>#REF!</v>
      </c>
      <c r="K1178" s="49" t="e">
        <f t="shared" ref="K1178" si="2521">J1178*$B$3</f>
        <v>#REF!</v>
      </c>
      <c r="L1178" s="49" t="e">
        <f t="shared" ref="L1178" si="2522">K1178+K1179+K1180</f>
        <v>#REF!</v>
      </c>
      <c r="M1178" s="50" t="e">
        <f t="shared" ref="M1178" si="2523">J1181+1</f>
        <v>#REF!</v>
      </c>
      <c r="N1178" s="17"/>
      <c r="O1178" s="17" t="e">
        <f t="shared" ref="O1178" si="2524">IF(AND(K1181=1,K1185=0),L1182-L1178,0)</f>
        <v>#REF!</v>
      </c>
    </row>
    <row r="1179" spans="10:15">
      <c r="J1179" s="17" t="e">
        <f>HEX2DEC(#REF!)</f>
        <v>#REF!</v>
      </c>
      <c r="K1179" s="49" t="e">
        <f t="shared" ref="K1179" si="2525">J1179*$B$2</f>
        <v>#REF!</v>
      </c>
      <c r="L1179" s="49"/>
      <c r="N1179" s="17"/>
      <c r="O1179" s="17"/>
    </row>
    <row r="1180" spans="10:15">
      <c r="J1180" s="17" t="e">
        <f>HEX2DEC(#REF!)</f>
        <v>#REF!</v>
      </c>
      <c r="K1180" s="49" t="e">
        <f t="shared" ref="K1180" si="2526">J1180*1000000000</f>
        <v>#REF!</v>
      </c>
      <c r="L1180" s="49"/>
      <c r="N1180" s="17"/>
      <c r="O1180" s="17"/>
    </row>
    <row r="1181" spans="10:15">
      <c r="J1181" s="17" t="e">
        <f>HEX2DEC(RIGHT(#REF!))</f>
        <v>#REF!</v>
      </c>
      <c r="K1181" s="49" t="e">
        <f>HEX2DEC(LEFT(RIGHT(#REF!,2),1))</f>
        <v>#REF!</v>
      </c>
      <c r="N1181" s="17"/>
      <c r="O1181" s="17"/>
    </row>
    <row r="1182" spans="10:15">
      <c r="J1182" s="17" t="e">
        <f>HEX2DEC(#REF!)</f>
        <v>#REF!</v>
      </c>
      <c r="K1182" s="49" t="e">
        <f t="shared" ref="K1182" si="2527">J1182*$B$3</f>
        <v>#REF!</v>
      </c>
      <c r="L1182" s="49" t="e">
        <f t="shared" ref="L1182" si="2528">K1182+K1183+K1184</f>
        <v>#REF!</v>
      </c>
      <c r="M1182" s="50" t="e">
        <f t="shared" ref="M1182" si="2529">J1185+1</f>
        <v>#REF!</v>
      </c>
      <c r="N1182" s="17"/>
      <c r="O1182" s="17" t="e">
        <f t="shared" ref="O1182" si="2530">IF(AND(K1185=1,K1189=0),L1186-L1182,0)</f>
        <v>#REF!</v>
      </c>
    </row>
    <row r="1183" spans="10:15">
      <c r="J1183" s="17" t="e">
        <f>HEX2DEC(#REF!)</f>
        <v>#REF!</v>
      </c>
      <c r="K1183" s="49" t="e">
        <f t="shared" ref="K1183" si="2531">J1183*$B$2</f>
        <v>#REF!</v>
      </c>
      <c r="L1183" s="49"/>
      <c r="N1183" s="17"/>
      <c r="O1183" s="17"/>
    </row>
    <row r="1184" spans="10:15">
      <c r="J1184" s="17" t="e">
        <f>HEX2DEC(#REF!)</f>
        <v>#REF!</v>
      </c>
      <c r="K1184" s="49" t="e">
        <f t="shared" ref="K1184" si="2532">J1184*1000000000</f>
        <v>#REF!</v>
      </c>
      <c r="L1184" s="49"/>
      <c r="N1184" s="17"/>
      <c r="O1184" s="17"/>
    </row>
    <row r="1185" spans="10:15">
      <c r="J1185" s="17" t="e">
        <f>HEX2DEC(RIGHT(#REF!))</f>
        <v>#REF!</v>
      </c>
      <c r="K1185" s="49" t="e">
        <f>HEX2DEC(LEFT(RIGHT(#REF!,2),1))</f>
        <v>#REF!</v>
      </c>
      <c r="N1185" s="17"/>
      <c r="O1185" s="17"/>
    </row>
    <row r="1186" spans="10:15">
      <c r="J1186" s="17" t="e">
        <f>HEX2DEC(#REF!)</f>
        <v>#REF!</v>
      </c>
      <c r="K1186" s="49" t="e">
        <f t="shared" ref="K1186" si="2533">J1186*$B$3</f>
        <v>#REF!</v>
      </c>
      <c r="L1186" s="49" t="e">
        <f t="shared" ref="L1186" si="2534">K1186+K1187+K1188</f>
        <v>#REF!</v>
      </c>
      <c r="M1186" s="50" t="e">
        <f t="shared" ref="M1186" si="2535">J1189+1</f>
        <v>#REF!</v>
      </c>
      <c r="N1186" s="17"/>
      <c r="O1186" s="17" t="e">
        <f t="shared" ref="O1186" si="2536">IF(AND(K1189=1,K1193=0),L1190-L1186,0)</f>
        <v>#REF!</v>
      </c>
    </row>
    <row r="1187" spans="10:15">
      <c r="J1187" s="17" t="e">
        <f>HEX2DEC(#REF!)</f>
        <v>#REF!</v>
      </c>
      <c r="K1187" s="49" t="e">
        <f t="shared" ref="K1187" si="2537">J1187*$B$2</f>
        <v>#REF!</v>
      </c>
      <c r="L1187" s="49"/>
      <c r="N1187" s="17"/>
      <c r="O1187" s="17"/>
    </row>
    <row r="1188" spans="10:15">
      <c r="J1188" s="17" t="e">
        <f>HEX2DEC(#REF!)</f>
        <v>#REF!</v>
      </c>
      <c r="K1188" s="49" t="e">
        <f t="shared" ref="K1188" si="2538">J1188*1000000000</f>
        <v>#REF!</v>
      </c>
      <c r="L1188" s="49"/>
      <c r="N1188" s="17"/>
      <c r="O1188" s="17"/>
    </row>
    <row r="1189" spans="10:15">
      <c r="J1189" s="17" t="e">
        <f>HEX2DEC(RIGHT(#REF!))</f>
        <v>#REF!</v>
      </c>
      <c r="K1189" s="49" t="e">
        <f>HEX2DEC(LEFT(RIGHT(#REF!,2),1))</f>
        <v>#REF!</v>
      </c>
      <c r="N1189" s="17"/>
      <c r="O1189" s="17"/>
    </row>
    <row r="1190" spans="10:15">
      <c r="J1190" s="17" t="e">
        <f>HEX2DEC(#REF!)</f>
        <v>#REF!</v>
      </c>
      <c r="K1190" s="49" t="e">
        <f t="shared" ref="K1190" si="2539">J1190*$B$3</f>
        <v>#REF!</v>
      </c>
      <c r="L1190" s="49" t="e">
        <f t="shared" ref="L1190" si="2540">K1190+K1191+K1192</f>
        <v>#REF!</v>
      </c>
      <c r="M1190" s="50" t="e">
        <f t="shared" ref="M1190" si="2541">J1193+1</f>
        <v>#REF!</v>
      </c>
      <c r="N1190" s="17"/>
      <c r="O1190" s="17" t="e">
        <f t="shared" ref="O1190" si="2542">IF(AND(K1193=1,K1197=0),L1194-L1190,0)</f>
        <v>#REF!</v>
      </c>
    </row>
    <row r="1191" spans="10:15">
      <c r="J1191" s="17" t="e">
        <f>HEX2DEC(#REF!)</f>
        <v>#REF!</v>
      </c>
      <c r="K1191" s="49" t="e">
        <f t="shared" ref="K1191" si="2543">J1191*$B$2</f>
        <v>#REF!</v>
      </c>
      <c r="L1191" s="49"/>
      <c r="N1191" s="17"/>
      <c r="O1191" s="17"/>
    </row>
    <row r="1192" spans="10:15">
      <c r="J1192" s="17" t="e">
        <f>HEX2DEC(#REF!)</f>
        <v>#REF!</v>
      </c>
      <c r="K1192" s="49" t="e">
        <f t="shared" ref="K1192" si="2544">J1192*1000000000</f>
        <v>#REF!</v>
      </c>
      <c r="L1192" s="49"/>
      <c r="N1192" s="17"/>
      <c r="O1192" s="17"/>
    </row>
    <row r="1193" spans="10:15">
      <c r="J1193" s="17" t="e">
        <f>HEX2DEC(RIGHT(#REF!))</f>
        <v>#REF!</v>
      </c>
      <c r="K1193" s="49" t="e">
        <f>HEX2DEC(LEFT(RIGHT(#REF!,2),1))</f>
        <v>#REF!</v>
      </c>
      <c r="N1193" s="17"/>
      <c r="O1193" s="17"/>
    </row>
    <row r="1194" spans="10:15">
      <c r="J1194" s="17" t="e">
        <f>HEX2DEC(#REF!)</f>
        <v>#REF!</v>
      </c>
      <c r="K1194" s="49" t="e">
        <f t="shared" ref="K1194" si="2545">J1194*$B$3</f>
        <v>#REF!</v>
      </c>
      <c r="L1194" s="49" t="e">
        <f t="shared" ref="L1194" si="2546">K1194+K1195+K1196</f>
        <v>#REF!</v>
      </c>
      <c r="M1194" s="50" t="e">
        <f t="shared" ref="M1194" si="2547">J1197+1</f>
        <v>#REF!</v>
      </c>
      <c r="N1194" s="17"/>
      <c r="O1194" s="17" t="e">
        <f t="shared" ref="O1194" si="2548">IF(AND(K1197=1,K1201=0),L1198-L1194,0)</f>
        <v>#REF!</v>
      </c>
    </row>
    <row r="1195" spans="10:15">
      <c r="J1195" s="17" t="e">
        <f>HEX2DEC(#REF!)</f>
        <v>#REF!</v>
      </c>
      <c r="K1195" s="49" t="e">
        <f t="shared" ref="K1195" si="2549">J1195*$B$2</f>
        <v>#REF!</v>
      </c>
      <c r="L1195" s="49"/>
      <c r="N1195" s="17"/>
      <c r="O1195" s="17"/>
    </row>
    <row r="1196" spans="10:15">
      <c r="J1196" s="17" t="e">
        <f>HEX2DEC(#REF!)</f>
        <v>#REF!</v>
      </c>
      <c r="K1196" s="49" t="e">
        <f t="shared" ref="K1196" si="2550">J1196*1000000000</f>
        <v>#REF!</v>
      </c>
      <c r="L1196" s="49"/>
      <c r="N1196" s="17"/>
      <c r="O1196" s="17"/>
    </row>
    <row r="1197" spans="10:15">
      <c r="J1197" s="17" t="e">
        <f>HEX2DEC(RIGHT(#REF!))</f>
        <v>#REF!</v>
      </c>
      <c r="K1197" s="49" t="e">
        <f>HEX2DEC(LEFT(RIGHT(#REF!,2),1))</f>
        <v>#REF!</v>
      </c>
      <c r="N1197" s="17"/>
      <c r="O1197" s="17"/>
    </row>
    <row r="1198" spans="10:15">
      <c r="J1198" s="17" t="e">
        <f>HEX2DEC(#REF!)</f>
        <v>#REF!</v>
      </c>
      <c r="K1198" s="49" t="e">
        <f t="shared" ref="K1198" si="2551">J1198*$B$3</f>
        <v>#REF!</v>
      </c>
      <c r="L1198" s="49" t="e">
        <f t="shared" ref="L1198" si="2552">K1198+K1199+K1200</f>
        <v>#REF!</v>
      </c>
      <c r="M1198" s="50" t="e">
        <f t="shared" ref="M1198" si="2553">J1201+1</f>
        <v>#REF!</v>
      </c>
      <c r="N1198" s="17"/>
      <c r="O1198" s="17" t="e">
        <f t="shared" ref="O1198" si="2554">IF(AND(K1201=1,K1205=0),L1202-L1198,0)</f>
        <v>#REF!</v>
      </c>
    </row>
    <row r="1199" spans="10:15">
      <c r="J1199" s="17" t="e">
        <f>HEX2DEC(#REF!)</f>
        <v>#REF!</v>
      </c>
      <c r="K1199" s="49" t="e">
        <f t="shared" ref="K1199" si="2555">J1199*$B$2</f>
        <v>#REF!</v>
      </c>
      <c r="L1199" s="49"/>
      <c r="N1199" s="17"/>
      <c r="O1199" s="17"/>
    </row>
    <row r="1200" spans="10:15">
      <c r="J1200" s="17" t="e">
        <f>HEX2DEC(#REF!)</f>
        <v>#REF!</v>
      </c>
      <c r="K1200" s="49" t="e">
        <f t="shared" ref="K1200" si="2556">J1200*1000000000</f>
        <v>#REF!</v>
      </c>
      <c r="L1200" s="49"/>
      <c r="N1200" s="17"/>
      <c r="O1200" s="17"/>
    </row>
    <row r="1201" spans="10:15">
      <c r="J1201" s="17" t="e">
        <f>HEX2DEC(RIGHT(#REF!))</f>
        <v>#REF!</v>
      </c>
      <c r="K1201" s="49" t="e">
        <f>HEX2DEC(LEFT(RIGHT(#REF!,2),1))</f>
        <v>#REF!</v>
      </c>
      <c r="N1201" s="17"/>
      <c r="O1201" s="17"/>
    </row>
    <row r="1202" spans="10:15">
      <c r="J1202" s="17" t="e">
        <f>HEX2DEC(#REF!)</f>
        <v>#REF!</v>
      </c>
      <c r="K1202" s="49" t="e">
        <f t="shared" ref="K1202" si="2557">J1202*$B$3</f>
        <v>#REF!</v>
      </c>
      <c r="L1202" s="49" t="e">
        <f t="shared" ref="L1202" si="2558">K1202+K1203+K1204</f>
        <v>#REF!</v>
      </c>
      <c r="M1202" s="50" t="e">
        <f t="shared" ref="M1202" si="2559">J1205+1</f>
        <v>#REF!</v>
      </c>
      <c r="N1202" s="17"/>
      <c r="O1202" s="17" t="e">
        <f t="shared" ref="O1202" si="2560">IF(AND(K1205=1,K1209=0),L1206-L1202,0)</f>
        <v>#REF!</v>
      </c>
    </row>
    <row r="1203" spans="10:15">
      <c r="J1203" s="17" t="e">
        <f>HEX2DEC(#REF!)</f>
        <v>#REF!</v>
      </c>
      <c r="K1203" s="49" t="e">
        <f t="shared" ref="K1203" si="2561">J1203*$B$2</f>
        <v>#REF!</v>
      </c>
      <c r="L1203" s="49"/>
      <c r="N1203" s="17"/>
      <c r="O1203" s="17"/>
    </row>
    <row r="1204" spans="10:15">
      <c r="J1204" s="17" t="e">
        <f>HEX2DEC(#REF!)</f>
        <v>#REF!</v>
      </c>
      <c r="K1204" s="49" t="e">
        <f t="shared" ref="K1204" si="2562">J1204*1000000000</f>
        <v>#REF!</v>
      </c>
      <c r="L1204" s="49"/>
      <c r="N1204" s="17"/>
      <c r="O1204" s="17"/>
    </row>
    <row r="1205" spans="10:15">
      <c r="J1205" s="17" t="e">
        <f>HEX2DEC(RIGHT(#REF!))</f>
        <v>#REF!</v>
      </c>
      <c r="K1205" s="49" t="e">
        <f>HEX2DEC(LEFT(RIGHT(#REF!,2),1))</f>
        <v>#REF!</v>
      </c>
      <c r="N1205" s="17"/>
      <c r="O1205" s="17"/>
    </row>
    <row r="1206" spans="10:15">
      <c r="J1206" s="17" t="e">
        <f>HEX2DEC(#REF!)</f>
        <v>#REF!</v>
      </c>
      <c r="K1206" s="49" t="e">
        <f t="shared" ref="K1206" si="2563">J1206*$B$3</f>
        <v>#REF!</v>
      </c>
      <c r="L1206" s="49" t="e">
        <f t="shared" ref="L1206" si="2564">K1206+K1207+K1208</f>
        <v>#REF!</v>
      </c>
      <c r="M1206" s="50" t="e">
        <f t="shared" ref="M1206" si="2565">J1209+1</f>
        <v>#REF!</v>
      </c>
      <c r="N1206" s="17"/>
      <c r="O1206" s="17" t="e">
        <f t="shared" ref="O1206" si="2566">IF(AND(K1209=1,K1213=0),L1210-L1206,0)</f>
        <v>#REF!</v>
      </c>
    </row>
    <row r="1207" spans="10:15">
      <c r="J1207" s="17" t="e">
        <f>HEX2DEC(#REF!)</f>
        <v>#REF!</v>
      </c>
      <c r="K1207" s="49" t="e">
        <f t="shared" ref="K1207" si="2567">J1207*$B$2</f>
        <v>#REF!</v>
      </c>
      <c r="L1207" s="49"/>
      <c r="N1207" s="17"/>
      <c r="O1207" s="17"/>
    </row>
    <row r="1208" spans="10:15">
      <c r="J1208" s="17" t="e">
        <f>HEX2DEC(#REF!)</f>
        <v>#REF!</v>
      </c>
      <c r="K1208" s="49" t="e">
        <f t="shared" ref="K1208" si="2568">J1208*1000000000</f>
        <v>#REF!</v>
      </c>
      <c r="L1208" s="49"/>
      <c r="N1208" s="17"/>
      <c r="O1208" s="17"/>
    </row>
    <row r="1209" spans="10:15">
      <c r="J1209" s="17" t="e">
        <f>HEX2DEC(RIGHT(#REF!))</f>
        <v>#REF!</v>
      </c>
      <c r="K1209" s="49" t="e">
        <f>HEX2DEC(LEFT(RIGHT(#REF!,2),1))</f>
        <v>#REF!</v>
      </c>
      <c r="N1209" s="17"/>
      <c r="O1209" s="17"/>
    </row>
    <row r="1210" spans="10:15">
      <c r="J1210" s="17" t="e">
        <f>HEX2DEC(#REF!)</f>
        <v>#REF!</v>
      </c>
      <c r="K1210" s="49" t="e">
        <f t="shared" ref="K1210" si="2569">J1210*$B$3</f>
        <v>#REF!</v>
      </c>
      <c r="L1210" s="49" t="e">
        <f t="shared" ref="L1210" si="2570">K1210+K1211+K1212</f>
        <v>#REF!</v>
      </c>
      <c r="M1210" s="50" t="e">
        <f t="shared" ref="M1210" si="2571">J1213+1</f>
        <v>#REF!</v>
      </c>
      <c r="N1210" s="17"/>
      <c r="O1210" s="17" t="e">
        <f t="shared" ref="O1210" si="2572">IF(AND(K1213=1,K1217=0),L1214-L1210,0)</f>
        <v>#REF!</v>
      </c>
    </row>
    <row r="1211" spans="10:15">
      <c r="J1211" s="17" t="e">
        <f>HEX2DEC(#REF!)</f>
        <v>#REF!</v>
      </c>
      <c r="K1211" s="49" t="e">
        <f t="shared" ref="K1211" si="2573">J1211*$B$2</f>
        <v>#REF!</v>
      </c>
      <c r="L1211" s="49"/>
      <c r="N1211" s="17"/>
      <c r="O1211" s="17"/>
    </row>
    <row r="1212" spans="10:15">
      <c r="J1212" s="17" t="e">
        <f>HEX2DEC(#REF!)</f>
        <v>#REF!</v>
      </c>
      <c r="K1212" s="49" t="e">
        <f t="shared" ref="K1212" si="2574">J1212*1000000000</f>
        <v>#REF!</v>
      </c>
      <c r="L1212" s="49"/>
      <c r="N1212" s="17"/>
      <c r="O1212" s="17"/>
    </row>
    <row r="1213" spans="10:15">
      <c r="J1213" s="17" t="e">
        <f>HEX2DEC(RIGHT(#REF!))</f>
        <v>#REF!</v>
      </c>
      <c r="K1213" s="49" t="e">
        <f>HEX2DEC(LEFT(RIGHT(#REF!,2),1))</f>
        <v>#REF!</v>
      </c>
      <c r="N1213" s="17"/>
      <c r="O1213" s="17"/>
    </row>
    <row r="1214" spans="10:15">
      <c r="J1214" s="17" t="e">
        <f>HEX2DEC(#REF!)</f>
        <v>#REF!</v>
      </c>
      <c r="K1214" s="49" t="e">
        <f t="shared" ref="K1214" si="2575">J1214*$B$3</f>
        <v>#REF!</v>
      </c>
      <c r="L1214" s="49" t="e">
        <f t="shared" ref="L1214" si="2576">K1214+K1215+K1216</f>
        <v>#REF!</v>
      </c>
      <c r="M1214" s="50" t="e">
        <f t="shared" ref="M1214" si="2577">J1217+1</f>
        <v>#REF!</v>
      </c>
      <c r="N1214" s="17"/>
      <c r="O1214" s="17" t="e">
        <f t="shared" ref="O1214" si="2578">IF(AND(K1217=1,K1221=0),L1218-L1214,0)</f>
        <v>#REF!</v>
      </c>
    </row>
    <row r="1215" spans="10:15">
      <c r="J1215" s="17" t="e">
        <f>HEX2DEC(#REF!)</f>
        <v>#REF!</v>
      </c>
      <c r="K1215" s="49" t="e">
        <f t="shared" ref="K1215" si="2579">J1215*$B$2</f>
        <v>#REF!</v>
      </c>
      <c r="L1215" s="49"/>
      <c r="N1215" s="17"/>
      <c r="O1215" s="17"/>
    </row>
    <row r="1216" spans="10:15">
      <c r="J1216" s="17" t="e">
        <f>HEX2DEC(#REF!)</f>
        <v>#REF!</v>
      </c>
      <c r="K1216" s="49" t="e">
        <f t="shared" ref="K1216" si="2580">J1216*1000000000</f>
        <v>#REF!</v>
      </c>
      <c r="L1216" s="49"/>
      <c r="N1216" s="17"/>
      <c r="O1216" s="17"/>
    </row>
    <row r="1217" spans="10:15">
      <c r="J1217" s="17" t="e">
        <f>HEX2DEC(RIGHT(#REF!))</f>
        <v>#REF!</v>
      </c>
      <c r="K1217" s="49" t="e">
        <f>HEX2DEC(LEFT(RIGHT(#REF!,2),1))</f>
        <v>#REF!</v>
      </c>
      <c r="N1217" s="17"/>
      <c r="O1217" s="17"/>
    </row>
    <row r="1218" spans="10:15">
      <c r="J1218" s="17" t="e">
        <f>HEX2DEC(#REF!)</f>
        <v>#REF!</v>
      </c>
      <c r="K1218" s="49" t="e">
        <f t="shared" ref="K1218" si="2581">J1218*$B$3</f>
        <v>#REF!</v>
      </c>
      <c r="L1218" s="49" t="e">
        <f t="shared" ref="L1218" si="2582">K1218+K1219+K1220</f>
        <v>#REF!</v>
      </c>
      <c r="M1218" s="50" t="e">
        <f t="shared" ref="M1218" si="2583">J1221+1</f>
        <v>#REF!</v>
      </c>
      <c r="N1218" s="17"/>
      <c r="O1218" s="17" t="e">
        <f t="shared" ref="O1218" si="2584">IF(AND(K1221=1,K1225=0),L1222-L1218,0)</f>
        <v>#REF!</v>
      </c>
    </row>
    <row r="1219" spans="10:15">
      <c r="J1219" s="17" t="e">
        <f>HEX2DEC(#REF!)</f>
        <v>#REF!</v>
      </c>
      <c r="K1219" s="49" t="e">
        <f t="shared" ref="K1219" si="2585">J1219*$B$2</f>
        <v>#REF!</v>
      </c>
      <c r="L1219" s="49"/>
      <c r="N1219" s="17"/>
      <c r="O1219" s="17"/>
    </row>
    <row r="1220" spans="10:15">
      <c r="J1220" s="17" t="e">
        <f>HEX2DEC(#REF!)</f>
        <v>#REF!</v>
      </c>
      <c r="K1220" s="49" t="e">
        <f t="shared" ref="K1220" si="2586">J1220*1000000000</f>
        <v>#REF!</v>
      </c>
      <c r="L1220" s="49"/>
      <c r="N1220" s="17"/>
      <c r="O1220" s="17"/>
    </row>
    <row r="1221" spans="10:15">
      <c r="J1221" s="17" t="e">
        <f>HEX2DEC(RIGHT(#REF!))</f>
        <v>#REF!</v>
      </c>
      <c r="K1221" s="49" t="e">
        <f>HEX2DEC(LEFT(RIGHT(#REF!,2),1))</f>
        <v>#REF!</v>
      </c>
      <c r="N1221" s="17"/>
      <c r="O1221" s="17"/>
    </row>
    <row r="1222" spans="10:15">
      <c r="J1222" s="17" t="e">
        <f>HEX2DEC(#REF!)</f>
        <v>#REF!</v>
      </c>
      <c r="K1222" s="49" t="e">
        <f t="shared" ref="K1222" si="2587">J1222*$B$3</f>
        <v>#REF!</v>
      </c>
      <c r="L1222" s="49" t="e">
        <f t="shared" ref="L1222" si="2588">K1222+K1223+K1224</f>
        <v>#REF!</v>
      </c>
      <c r="M1222" s="50" t="e">
        <f t="shared" ref="M1222" si="2589">J1225+1</f>
        <v>#REF!</v>
      </c>
      <c r="N1222" s="17"/>
      <c r="O1222" s="17" t="e">
        <f t="shared" ref="O1222" si="2590">IF(AND(K1225=1,K1229=0),L1226-L1222,0)</f>
        <v>#REF!</v>
      </c>
    </row>
    <row r="1223" spans="10:15">
      <c r="J1223" s="17" t="e">
        <f>HEX2DEC(#REF!)</f>
        <v>#REF!</v>
      </c>
      <c r="K1223" s="49" t="e">
        <f t="shared" ref="K1223" si="2591">J1223*$B$2</f>
        <v>#REF!</v>
      </c>
      <c r="L1223" s="49"/>
      <c r="N1223" s="17"/>
      <c r="O1223" s="17"/>
    </row>
    <row r="1224" spans="10:15">
      <c r="J1224" s="17" t="e">
        <f>HEX2DEC(#REF!)</f>
        <v>#REF!</v>
      </c>
      <c r="K1224" s="49" t="e">
        <f t="shared" ref="K1224" si="2592">J1224*1000000000</f>
        <v>#REF!</v>
      </c>
      <c r="L1224" s="49"/>
      <c r="N1224" s="17"/>
      <c r="O1224" s="17"/>
    </row>
    <row r="1225" spans="10:15">
      <c r="J1225" s="17" t="e">
        <f>HEX2DEC(RIGHT(#REF!))</f>
        <v>#REF!</v>
      </c>
      <c r="K1225" s="49" t="e">
        <f>HEX2DEC(LEFT(RIGHT(#REF!,2),1))</f>
        <v>#REF!</v>
      </c>
      <c r="N1225" s="17"/>
      <c r="O1225" s="17"/>
    </row>
    <row r="1226" spans="10:15">
      <c r="J1226" s="17" t="e">
        <f>HEX2DEC(#REF!)</f>
        <v>#REF!</v>
      </c>
      <c r="K1226" s="49" t="e">
        <f t="shared" ref="K1226" si="2593">J1226*$B$3</f>
        <v>#REF!</v>
      </c>
      <c r="L1226" s="49" t="e">
        <f t="shared" ref="L1226" si="2594">K1226+K1227+K1228</f>
        <v>#REF!</v>
      </c>
      <c r="M1226" s="50" t="e">
        <f t="shared" ref="M1226" si="2595">J1229+1</f>
        <v>#REF!</v>
      </c>
      <c r="N1226" s="17"/>
      <c r="O1226" s="17" t="e">
        <f t="shared" ref="O1226" si="2596">IF(AND(K1229=1,K1233=0),L1230-L1226,0)</f>
        <v>#REF!</v>
      </c>
    </row>
    <row r="1227" spans="10:15">
      <c r="J1227" s="17" t="e">
        <f>HEX2DEC(#REF!)</f>
        <v>#REF!</v>
      </c>
      <c r="K1227" s="49" t="e">
        <f t="shared" ref="K1227" si="2597">J1227*$B$2</f>
        <v>#REF!</v>
      </c>
      <c r="L1227" s="49"/>
      <c r="N1227" s="17"/>
      <c r="O1227" s="17"/>
    </row>
    <row r="1228" spans="10:15">
      <c r="J1228" s="17" t="e">
        <f>HEX2DEC(#REF!)</f>
        <v>#REF!</v>
      </c>
      <c r="K1228" s="49" t="e">
        <f t="shared" ref="K1228" si="2598">J1228*1000000000</f>
        <v>#REF!</v>
      </c>
      <c r="L1228" s="49"/>
      <c r="N1228" s="17"/>
      <c r="O1228" s="17"/>
    </row>
    <row r="1229" spans="10:15">
      <c r="J1229" s="17" t="e">
        <f>HEX2DEC(RIGHT(#REF!))</f>
        <v>#REF!</v>
      </c>
      <c r="K1229" s="49" t="e">
        <f>HEX2DEC(LEFT(RIGHT(#REF!,2),1))</f>
        <v>#REF!</v>
      </c>
      <c r="N1229" s="17"/>
      <c r="O1229" s="17"/>
    </row>
    <row r="1230" spans="10:15">
      <c r="J1230" s="17" t="e">
        <f>HEX2DEC(#REF!)</f>
        <v>#REF!</v>
      </c>
      <c r="K1230" s="49" t="e">
        <f t="shared" ref="K1230" si="2599">J1230*$B$3</f>
        <v>#REF!</v>
      </c>
      <c r="L1230" s="49" t="e">
        <f t="shared" ref="L1230" si="2600">K1230+K1231+K1232</f>
        <v>#REF!</v>
      </c>
      <c r="M1230" s="50" t="e">
        <f t="shared" ref="M1230" si="2601">J1233+1</f>
        <v>#REF!</v>
      </c>
      <c r="N1230" s="17"/>
      <c r="O1230" s="17" t="e">
        <f t="shared" ref="O1230" si="2602">IF(AND(K1233=1,K1237=0),L1234-L1230,0)</f>
        <v>#REF!</v>
      </c>
    </row>
    <row r="1231" spans="10:15">
      <c r="J1231" s="17" t="e">
        <f>HEX2DEC(#REF!)</f>
        <v>#REF!</v>
      </c>
      <c r="K1231" s="49" t="e">
        <f t="shared" ref="K1231" si="2603">J1231*$B$2</f>
        <v>#REF!</v>
      </c>
      <c r="L1231" s="49"/>
      <c r="N1231" s="17"/>
      <c r="O1231" s="17"/>
    </row>
    <row r="1232" spans="10:15">
      <c r="J1232" s="17" t="e">
        <f>HEX2DEC(#REF!)</f>
        <v>#REF!</v>
      </c>
      <c r="K1232" s="49" t="e">
        <f t="shared" ref="K1232" si="2604">J1232*1000000000</f>
        <v>#REF!</v>
      </c>
      <c r="L1232" s="49"/>
      <c r="N1232" s="17"/>
      <c r="O1232" s="17"/>
    </row>
    <row r="1233" spans="10:15">
      <c r="J1233" s="17" t="e">
        <f>HEX2DEC(RIGHT(#REF!))</f>
        <v>#REF!</v>
      </c>
      <c r="K1233" s="49" t="e">
        <f>HEX2DEC(LEFT(RIGHT(#REF!,2),1))</f>
        <v>#REF!</v>
      </c>
      <c r="N1233" s="17"/>
      <c r="O1233" s="17"/>
    </row>
    <row r="1234" spans="10:15">
      <c r="J1234" s="17" t="e">
        <f>HEX2DEC(#REF!)</f>
        <v>#REF!</v>
      </c>
      <c r="K1234" s="49" t="e">
        <f t="shared" ref="K1234" si="2605">J1234*$B$3</f>
        <v>#REF!</v>
      </c>
      <c r="L1234" s="49" t="e">
        <f t="shared" ref="L1234" si="2606">K1234+K1235+K1236</f>
        <v>#REF!</v>
      </c>
      <c r="M1234" s="50" t="e">
        <f t="shared" ref="M1234" si="2607">J1237+1</f>
        <v>#REF!</v>
      </c>
      <c r="N1234" s="17"/>
      <c r="O1234" s="17" t="e">
        <f t="shared" ref="O1234" si="2608">IF(AND(K1237=1,K1241=0),L1238-L1234,0)</f>
        <v>#REF!</v>
      </c>
    </row>
    <row r="1235" spans="10:15">
      <c r="J1235" s="17" t="e">
        <f>HEX2DEC(#REF!)</f>
        <v>#REF!</v>
      </c>
      <c r="K1235" s="49" t="e">
        <f t="shared" ref="K1235" si="2609">J1235*$B$2</f>
        <v>#REF!</v>
      </c>
      <c r="L1235" s="49"/>
      <c r="N1235" s="17"/>
      <c r="O1235" s="17"/>
    </row>
    <row r="1236" spans="10:15">
      <c r="J1236" s="17" t="e">
        <f>HEX2DEC(#REF!)</f>
        <v>#REF!</v>
      </c>
      <c r="K1236" s="49" t="e">
        <f t="shared" ref="K1236" si="2610">J1236*1000000000</f>
        <v>#REF!</v>
      </c>
      <c r="L1236" s="49"/>
      <c r="N1236" s="17"/>
      <c r="O1236" s="17"/>
    </row>
    <row r="1237" spans="10:15">
      <c r="J1237" s="17" t="e">
        <f>HEX2DEC(RIGHT(#REF!))</f>
        <v>#REF!</v>
      </c>
      <c r="K1237" s="49" t="e">
        <f>HEX2DEC(LEFT(RIGHT(#REF!,2),1))</f>
        <v>#REF!</v>
      </c>
      <c r="N1237" s="17"/>
      <c r="O1237" s="17"/>
    </row>
    <row r="1238" spans="10:15">
      <c r="J1238" s="17" t="e">
        <f>HEX2DEC(#REF!)</f>
        <v>#REF!</v>
      </c>
      <c r="K1238" s="49" t="e">
        <f t="shared" ref="K1238" si="2611">J1238*$B$3</f>
        <v>#REF!</v>
      </c>
      <c r="L1238" s="49" t="e">
        <f t="shared" ref="L1238" si="2612">K1238+K1239+K1240</f>
        <v>#REF!</v>
      </c>
      <c r="M1238" s="50" t="e">
        <f t="shared" ref="M1238" si="2613">J1241+1</f>
        <v>#REF!</v>
      </c>
      <c r="N1238" s="17"/>
      <c r="O1238" s="17" t="e">
        <f t="shared" ref="O1238" si="2614">IF(AND(K1241=1,K1245=0),L1242-L1238,0)</f>
        <v>#REF!</v>
      </c>
    </row>
    <row r="1239" spans="10:15">
      <c r="J1239" s="17" t="e">
        <f>HEX2DEC(#REF!)</f>
        <v>#REF!</v>
      </c>
      <c r="K1239" s="49" t="e">
        <f t="shared" ref="K1239" si="2615">J1239*$B$2</f>
        <v>#REF!</v>
      </c>
      <c r="L1239" s="49"/>
      <c r="N1239" s="17"/>
      <c r="O1239" s="17"/>
    </row>
    <row r="1240" spans="10:15">
      <c r="J1240" s="17" t="e">
        <f>HEX2DEC(#REF!)</f>
        <v>#REF!</v>
      </c>
      <c r="K1240" s="49" t="e">
        <f t="shared" ref="K1240" si="2616">J1240*1000000000</f>
        <v>#REF!</v>
      </c>
      <c r="L1240" s="49"/>
      <c r="N1240" s="17"/>
      <c r="O1240" s="17"/>
    </row>
    <row r="1241" spans="10:15">
      <c r="J1241" s="17" t="e">
        <f>HEX2DEC(RIGHT(#REF!))</f>
        <v>#REF!</v>
      </c>
      <c r="K1241" s="49" t="e">
        <f>HEX2DEC(LEFT(RIGHT(#REF!,2),1))</f>
        <v>#REF!</v>
      </c>
      <c r="N1241" s="17"/>
      <c r="O1241" s="17"/>
    </row>
    <row r="1242" spans="10:15">
      <c r="J1242" s="17" t="e">
        <f>HEX2DEC(#REF!)</f>
        <v>#REF!</v>
      </c>
      <c r="K1242" s="49" t="e">
        <f t="shared" ref="K1242" si="2617">J1242*$B$3</f>
        <v>#REF!</v>
      </c>
      <c r="L1242" s="49" t="e">
        <f t="shared" ref="L1242" si="2618">K1242+K1243+K1244</f>
        <v>#REF!</v>
      </c>
      <c r="M1242" s="50" t="e">
        <f t="shared" ref="M1242" si="2619">J1245+1</f>
        <v>#REF!</v>
      </c>
      <c r="N1242" s="17"/>
      <c r="O1242" s="17" t="e">
        <f t="shared" ref="O1242" si="2620">IF(AND(K1245=1,K1249=0),L1246-L1242,0)</f>
        <v>#REF!</v>
      </c>
    </row>
    <row r="1243" spans="10:15">
      <c r="J1243" s="17" t="e">
        <f>HEX2DEC(#REF!)</f>
        <v>#REF!</v>
      </c>
      <c r="K1243" s="49" t="e">
        <f t="shared" ref="K1243" si="2621">J1243*$B$2</f>
        <v>#REF!</v>
      </c>
      <c r="L1243" s="49"/>
      <c r="N1243" s="17"/>
      <c r="O1243" s="17"/>
    </row>
    <row r="1244" spans="10:15">
      <c r="J1244" s="17" t="e">
        <f>HEX2DEC(#REF!)</f>
        <v>#REF!</v>
      </c>
      <c r="K1244" s="49" t="e">
        <f t="shared" ref="K1244" si="2622">J1244*1000000000</f>
        <v>#REF!</v>
      </c>
      <c r="L1244" s="49"/>
      <c r="N1244" s="17"/>
      <c r="O1244" s="17"/>
    </row>
    <row r="1245" spans="10:15">
      <c r="J1245" s="17" t="e">
        <f>HEX2DEC(RIGHT(#REF!))</f>
        <v>#REF!</v>
      </c>
      <c r="K1245" s="49" t="e">
        <f>HEX2DEC(LEFT(RIGHT(#REF!,2),1))</f>
        <v>#REF!</v>
      </c>
      <c r="N1245" s="17"/>
      <c r="O1245" s="17"/>
    </row>
    <row r="1246" spans="10:15">
      <c r="J1246" s="17" t="e">
        <f>HEX2DEC(#REF!)</f>
        <v>#REF!</v>
      </c>
      <c r="K1246" s="49" t="e">
        <f t="shared" ref="K1246" si="2623">J1246*$B$3</f>
        <v>#REF!</v>
      </c>
      <c r="L1246" s="49" t="e">
        <f t="shared" ref="L1246" si="2624">K1246+K1247+K1248</f>
        <v>#REF!</v>
      </c>
      <c r="M1246" s="50" t="e">
        <f t="shared" ref="M1246" si="2625">J1249+1</f>
        <v>#REF!</v>
      </c>
      <c r="N1246" s="17"/>
      <c r="O1246" s="17" t="e">
        <f t="shared" ref="O1246" si="2626">IF(AND(K1249=1,K1253=0),L1250-L1246,0)</f>
        <v>#REF!</v>
      </c>
    </row>
    <row r="1247" spans="10:15">
      <c r="J1247" s="17" t="e">
        <f>HEX2DEC(#REF!)</f>
        <v>#REF!</v>
      </c>
      <c r="K1247" s="49" t="e">
        <f t="shared" ref="K1247" si="2627">J1247*$B$2</f>
        <v>#REF!</v>
      </c>
      <c r="L1247" s="49"/>
      <c r="N1247" s="17"/>
      <c r="O1247" s="17"/>
    </row>
    <row r="1248" spans="10:15">
      <c r="J1248" s="17" t="e">
        <f>HEX2DEC(#REF!)</f>
        <v>#REF!</v>
      </c>
      <c r="K1248" s="49" t="e">
        <f t="shared" ref="K1248" si="2628">J1248*1000000000</f>
        <v>#REF!</v>
      </c>
      <c r="L1248" s="49"/>
      <c r="N1248" s="17"/>
      <c r="O1248" s="17"/>
    </row>
    <row r="1249" spans="10:15">
      <c r="J1249" s="17" t="e">
        <f>HEX2DEC(RIGHT(#REF!))</f>
        <v>#REF!</v>
      </c>
      <c r="K1249" s="49" t="e">
        <f>HEX2DEC(LEFT(RIGHT(#REF!,2),1))</f>
        <v>#REF!</v>
      </c>
      <c r="N1249" s="17"/>
      <c r="O1249" s="17"/>
    </row>
    <row r="1250" spans="10:15">
      <c r="J1250" s="17" t="e">
        <f>HEX2DEC(#REF!)</f>
        <v>#REF!</v>
      </c>
      <c r="K1250" s="49" t="e">
        <f t="shared" ref="K1250" si="2629">J1250*$B$3</f>
        <v>#REF!</v>
      </c>
      <c r="L1250" s="49" t="e">
        <f t="shared" ref="L1250" si="2630">K1250+K1251+K1252</f>
        <v>#REF!</v>
      </c>
      <c r="M1250" s="50" t="e">
        <f t="shared" ref="M1250" si="2631">J1253+1</f>
        <v>#REF!</v>
      </c>
      <c r="N1250" s="17"/>
      <c r="O1250" s="17" t="e">
        <f t="shared" ref="O1250" si="2632">IF(AND(K1253=1,K1257=0),L1254-L1250,0)</f>
        <v>#REF!</v>
      </c>
    </row>
    <row r="1251" spans="10:15">
      <c r="J1251" s="17" t="e">
        <f>HEX2DEC(#REF!)</f>
        <v>#REF!</v>
      </c>
      <c r="K1251" s="49" t="e">
        <f t="shared" ref="K1251" si="2633">J1251*$B$2</f>
        <v>#REF!</v>
      </c>
      <c r="L1251" s="49"/>
      <c r="N1251" s="17"/>
      <c r="O1251" s="17"/>
    </row>
    <row r="1252" spans="10:15">
      <c r="J1252" s="17" t="e">
        <f>HEX2DEC(#REF!)</f>
        <v>#REF!</v>
      </c>
      <c r="K1252" s="49" t="e">
        <f t="shared" ref="K1252" si="2634">J1252*1000000000</f>
        <v>#REF!</v>
      </c>
      <c r="L1252" s="49"/>
      <c r="N1252" s="17"/>
      <c r="O1252" s="17"/>
    </row>
    <row r="1253" spans="10:15">
      <c r="J1253" s="17" t="e">
        <f>HEX2DEC(RIGHT(#REF!))</f>
        <v>#REF!</v>
      </c>
      <c r="K1253" s="49" t="e">
        <f>HEX2DEC(LEFT(RIGHT(#REF!,2),1))</f>
        <v>#REF!</v>
      </c>
      <c r="N1253" s="17"/>
      <c r="O1253" s="17"/>
    </row>
    <row r="1254" spans="10:15">
      <c r="J1254" s="17" t="e">
        <f>HEX2DEC(#REF!)</f>
        <v>#REF!</v>
      </c>
      <c r="K1254" s="49" t="e">
        <f t="shared" ref="K1254" si="2635">J1254*$B$3</f>
        <v>#REF!</v>
      </c>
      <c r="L1254" s="49" t="e">
        <f t="shared" ref="L1254" si="2636">K1254+K1255+K1256</f>
        <v>#REF!</v>
      </c>
      <c r="M1254" s="50" t="e">
        <f t="shared" ref="M1254" si="2637">J1257+1</f>
        <v>#REF!</v>
      </c>
      <c r="N1254" s="17"/>
      <c r="O1254" s="17" t="e">
        <f t="shared" ref="O1254" si="2638">IF(AND(K1257=1,K1261=0),L1258-L1254,0)</f>
        <v>#REF!</v>
      </c>
    </row>
    <row r="1255" spans="10:15">
      <c r="J1255" s="17" t="e">
        <f>HEX2DEC(#REF!)</f>
        <v>#REF!</v>
      </c>
      <c r="K1255" s="49" t="e">
        <f t="shared" ref="K1255" si="2639">J1255*$B$2</f>
        <v>#REF!</v>
      </c>
      <c r="L1255" s="49"/>
      <c r="N1255" s="17"/>
      <c r="O1255" s="17"/>
    </row>
    <row r="1256" spans="10:15">
      <c r="J1256" s="17" t="e">
        <f>HEX2DEC(#REF!)</f>
        <v>#REF!</v>
      </c>
      <c r="K1256" s="49" t="e">
        <f t="shared" ref="K1256" si="2640">J1256*1000000000</f>
        <v>#REF!</v>
      </c>
      <c r="L1256" s="49"/>
      <c r="N1256" s="17"/>
      <c r="O1256" s="17"/>
    </row>
    <row r="1257" spans="10:15">
      <c r="J1257" s="17" t="e">
        <f>HEX2DEC(RIGHT(#REF!))</f>
        <v>#REF!</v>
      </c>
      <c r="K1257" s="49" t="e">
        <f>HEX2DEC(LEFT(RIGHT(#REF!,2),1))</f>
        <v>#REF!</v>
      </c>
      <c r="N1257" s="17"/>
      <c r="O1257" s="17"/>
    </row>
    <row r="1258" spans="10:15">
      <c r="J1258" s="17" t="e">
        <f>HEX2DEC(#REF!)</f>
        <v>#REF!</v>
      </c>
      <c r="K1258" s="49" t="e">
        <f t="shared" ref="K1258" si="2641">J1258*$B$3</f>
        <v>#REF!</v>
      </c>
      <c r="L1258" s="49" t="e">
        <f t="shared" ref="L1258" si="2642">K1258+K1259+K1260</f>
        <v>#REF!</v>
      </c>
      <c r="M1258" s="50" t="e">
        <f t="shared" ref="M1258" si="2643">J1261+1</f>
        <v>#REF!</v>
      </c>
      <c r="N1258" s="17"/>
      <c r="O1258" s="17" t="e">
        <f t="shared" ref="O1258" si="2644">IF(AND(K1261=1,K1265=0),L1262-L1258,0)</f>
        <v>#REF!</v>
      </c>
    </row>
    <row r="1259" spans="10:15">
      <c r="J1259" s="17" t="e">
        <f>HEX2DEC(#REF!)</f>
        <v>#REF!</v>
      </c>
      <c r="K1259" s="49" t="e">
        <f t="shared" ref="K1259" si="2645">J1259*$B$2</f>
        <v>#REF!</v>
      </c>
      <c r="L1259" s="49"/>
      <c r="N1259" s="17"/>
      <c r="O1259" s="17"/>
    </row>
    <row r="1260" spans="10:15">
      <c r="J1260" s="17" t="e">
        <f>HEX2DEC(#REF!)</f>
        <v>#REF!</v>
      </c>
      <c r="K1260" s="49" t="e">
        <f t="shared" ref="K1260" si="2646">J1260*1000000000</f>
        <v>#REF!</v>
      </c>
      <c r="L1260" s="49"/>
      <c r="N1260" s="17"/>
      <c r="O1260" s="17"/>
    </row>
    <row r="1261" spans="10:15">
      <c r="J1261" s="17" t="e">
        <f>HEX2DEC(RIGHT(#REF!))</f>
        <v>#REF!</v>
      </c>
      <c r="K1261" s="49" t="e">
        <f>HEX2DEC(LEFT(RIGHT(#REF!,2),1))</f>
        <v>#REF!</v>
      </c>
      <c r="N1261" s="17"/>
      <c r="O1261" s="17"/>
    </row>
    <row r="1262" spans="10:15">
      <c r="J1262" s="17" t="e">
        <f>HEX2DEC(#REF!)</f>
        <v>#REF!</v>
      </c>
      <c r="K1262" s="49" t="e">
        <f t="shared" ref="K1262" si="2647">J1262*$B$3</f>
        <v>#REF!</v>
      </c>
      <c r="L1262" s="49" t="e">
        <f t="shared" ref="L1262" si="2648">K1262+K1263+K1264</f>
        <v>#REF!</v>
      </c>
      <c r="M1262" s="50" t="e">
        <f t="shared" ref="M1262" si="2649">J1265+1</f>
        <v>#REF!</v>
      </c>
      <c r="N1262" s="17"/>
      <c r="O1262" s="17" t="e">
        <f t="shared" ref="O1262" si="2650">IF(AND(K1265=1,K1269=0),L1266-L1262,0)</f>
        <v>#REF!</v>
      </c>
    </row>
    <row r="1263" spans="10:15">
      <c r="J1263" s="17" t="e">
        <f>HEX2DEC(#REF!)</f>
        <v>#REF!</v>
      </c>
      <c r="K1263" s="49" t="e">
        <f t="shared" ref="K1263" si="2651">J1263*$B$2</f>
        <v>#REF!</v>
      </c>
      <c r="L1263" s="49"/>
      <c r="N1263" s="17"/>
      <c r="O1263" s="17"/>
    </row>
    <row r="1264" spans="10:15">
      <c r="J1264" s="17" t="e">
        <f>HEX2DEC(#REF!)</f>
        <v>#REF!</v>
      </c>
      <c r="K1264" s="49" t="e">
        <f t="shared" ref="K1264" si="2652">J1264*1000000000</f>
        <v>#REF!</v>
      </c>
      <c r="L1264" s="49"/>
      <c r="N1264" s="17"/>
      <c r="O1264" s="17"/>
    </row>
    <row r="1265" spans="10:15">
      <c r="J1265" s="17" t="e">
        <f>HEX2DEC(RIGHT(#REF!))</f>
        <v>#REF!</v>
      </c>
      <c r="K1265" s="49" t="e">
        <f>HEX2DEC(LEFT(RIGHT(#REF!,2),1))</f>
        <v>#REF!</v>
      </c>
      <c r="N1265" s="17"/>
      <c r="O1265" s="17"/>
    </row>
    <row r="1266" spans="10:15">
      <c r="J1266" s="17" t="e">
        <f>HEX2DEC(#REF!)</f>
        <v>#REF!</v>
      </c>
      <c r="K1266" s="49" t="e">
        <f t="shared" ref="K1266" si="2653">J1266*$B$3</f>
        <v>#REF!</v>
      </c>
      <c r="L1266" s="49" t="e">
        <f t="shared" ref="L1266" si="2654">K1266+K1267+K1268</f>
        <v>#REF!</v>
      </c>
      <c r="M1266" s="50" t="e">
        <f t="shared" ref="M1266" si="2655">J1269+1</f>
        <v>#REF!</v>
      </c>
      <c r="N1266" s="17"/>
      <c r="O1266" s="17" t="e">
        <f t="shared" ref="O1266" si="2656">IF(AND(K1269=1,K1273=0),L1270-L1266,0)</f>
        <v>#REF!</v>
      </c>
    </row>
    <row r="1267" spans="10:15">
      <c r="J1267" s="17" t="e">
        <f>HEX2DEC(#REF!)</f>
        <v>#REF!</v>
      </c>
      <c r="K1267" s="49" t="e">
        <f t="shared" ref="K1267" si="2657">J1267*$B$2</f>
        <v>#REF!</v>
      </c>
      <c r="L1267" s="49"/>
      <c r="N1267" s="17"/>
      <c r="O1267" s="17"/>
    </row>
    <row r="1268" spans="10:15">
      <c r="J1268" s="17" t="e">
        <f>HEX2DEC(#REF!)</f>
        <v>#REF!</v>
      </c>
      <c r="K1268" s="49" t="e">
        <f t="shared" ref="K1268" si="2658">J1268*1000000000</f>
        <v>#REF!</v>
      </c>
      <c r="L1268" s="49"/>
      <c r="N1268" s="17"/>
      <c r="O1268" s="17"/>
    </row>
    <row r="1269" spans="10:15">
      <c r="J1269" s="17" t="e">
        <f>HEX2DEC(RIGHT(#REF!))</f>
        <v>#REF!</v>
      </c>
      <c r="K1269" s="49" t="e">
        <f>HEX2DEC(LEFT(RIGHT(#REF!,2),1))</f>
        <v>#REF!</v>
      </c>
      <c r="N1269" s="17"/>
      <c r="O1269" s="17"/>
    </row>
    <row r="1270" spans="10:15">
      <c r="J1270" s="17" t="e">
        <f>HEX2DEC(#REF!)</f>
        <v>#REF!</v>
      </c>
      <c r="K1270" s="49" t="e">
        <f t="shared" ref="K1270" si="2659">J1270*$B$3</f>
        <v>#REF!</v>
      </c>
      <c r="L1270" s="49" t="e">
        <f t="shared" ref="L1270" si="2660">K1270+K1271+K1272</f>
        <v>#REF!</v>
      </c>
      <c r="M1270" s="50" t="e">
        <f t="shared" ref="M1270" si="2661">J1273+1</f>
        <v>#REF!</v>
      </c>
      <c r="N1270" s="17"/>
      <c r="O1270" s="17" t="e">
        <f t="shared" ref="O1270" si="2662">IF(AND(K1273=1,K1277=0),L1274-L1270,0)</f>
        <v>#REF!</v>
      </c>
    </row>
    <row r="1271" spans="10:15">
      <c r="J1271" s="17" t="e">
        <f>HEX2DEC(#REF!)</f>
        <v>#REF!</v>
      </c>
      <c r="K1271" s="49" t="e">
        <f t="shared" ref="K1271" si="2663">J1271*$B$2</f>
        <v>#REF!</v>
      </c>
      <c r="L1271" s="49"/>
      <c r="N1271" s="17"/>
      <c r="O1271" s="17"/>
    </row>
    <row r="1272" spans="10:15">
      <c r="J1272" s="17" t="e">
        <f>HEX2DEC(#REF!)</f>
        <v>#REF!</v>
      </c>
      <c r="K1272" s="49" t="e">
        <f t="shared" ref="K1272" si="2664">J1272*1000000000</f>
        <v>#REF!</v>
      </c>
      <c r="L1272" s="49"/>
      <c r="N1272" s="17"/>
      <c r="O1272" s="17"/>
    </row>
    <row r="1273" spans="10:15">
      <c r="J1273" s="17" t="e">
        <f>HEX2DEC(RIGHT(#REF!))</f>
        <v>#REF!</v>
      </c>
      <c r="K1273" s="49" t="e">
        <f>HEX2DEC(LEFT(RIGHT(#REF!,2),1))</f>
        <v>#REF!</v>
      </c>
      <c r="N1273" s="17"/>
      <c r="O1273" s="17"/>
    </row>
    <row r="1274" spans="10:15">
      <c r="J1274" s="17" t="e">
        <f>HEX2DEC(#REF!)</f>
        <v>#REF!</v>
      </c>
      <c r="K1274" s="49" t="e">
        <f t="shared" ref="K1274" si="2665">J1274*$B$3</f>
        <v>#REF!</v>
      </c>
      <c r="L1274" s="49" t="e">
        <f t="shared" ref="L1274" si="2666">K1274+K1275+K1276</f>
        <v>#REF!</v>
      </c>
      <c r="M1274" s="50" t="e">
        <f t="shared" ref="M1274" si="2667">J1277+1</f>
        <v>#REF!</v>
      </c>
      <c r="N1274" s="17"/>
      <c r="O1274" s="17" t="e">
        <f t="shared" ref="O1274" si="2668">IF(AND(K1277=1,K1281=0),L1278-L1274,0)</f>
        <v>#REF!</v>
      </c>
    </row>
    <row r="1275" spans="10:15">
      <c r="J1275" s="17" t="e">
        <f>HEX2DEC(#REF!)</f>
        <v>#REF!</v>
      </c>
      <c r="K1275" s="49" t="e">
        <f t="shared" ref="K1275" si="2669">J1275*$B$2</f>
        <v>#REF!</v>
      </c>
      <c r="L1275" s="49"/>
      <c r="N1275" s="17"/>
      <c r="O1275" s="17"/>
    </row>
    <row r="1276" spans="10:15">
      <c r="J1276" s="17" t="e">
        <f>HEX2DEC(#REF!)</f>
        <v>#REF!</v>
      </c>
      <c r="K1276" s="49" t="e">
        <f t="shared" ref="K1276" si="2670">J1276*1000000000</f>
        <v>#REF!</v>
      </c>
      <c r="L1276" s="49"/>
      <c r="N1276" s="17"/>
      <c r="O1276" s="17"/>
    </row>
    <row r="1277" spans="10:15">
      <c r="J1277" s="17" t="e">
        <f>HEX2DEC(RIGHT(#REF!))</f>
        <v>#REF!</v>
      </c>
      <c r="K1277" s="49" t="e">
        <f>HEX2DEC(LEFT(RIGHT(#REF!,2),1))</f>
        <v>#REF!</v>
      </c>
      <c r="N1277" s="17"/>
      <c r="O1277" s="17"/>
    </row>
    <row r="1278" spans="10:15">
      <c r="J1278" s="17" t="e">
        <f>HEX2DEC(#REF!)</f>
        <v>#REF!</v>
      </c>
      <c r="K1278" s="49" t="e">
        <f t="shared" ref="K1278" si="2671">J1278*$B$3</f>
        <v>#REF!</v>
      </c>
      <c r="L1278" s="49" t="e">
        <f t="shared" ref="L1278" si="2672">K1278+K1279+K1280</f>
        <v>#REF!</v>
      </c>
      <c r="M1278" s="50" t="e">
        <f t="shared" ref="M1278" si="2673">J1281+1</f>
        <v>#REF!</v>
      </c>
      <c r="N1278" s="17"/>
      <c r="O1278" s="17" t="e">
        <f t="shared" ref="O1278" si="2674">IF(AND(K1281=1,K1285=0),L1282-L1278,0)</f>
        <v>#REF!</v>
      </c>
    </row>
    <row r="1279" spans="10:15">
      <c r="J1279" s="17" t="e">
        <f>HEX2DEC(#REF!)</f>
        <v>#REF!</v>
      </c>
      <c r="K1279" s="49" t="e">
        <f t="shared" ref="K1279" si="2675">J1279*$B$2</f>
        <v>#REF!</v>
      </c>
      <c r="L1279" s="49"/>
      <c r="N1279" s="17"/>
      <c r="O1279" s="17"/>
    </row>
    <row r="1280" spans="10:15">
      <c r="J1280" s="17" t="e">
        <f>HEX2DEC(#REF!)</f>
        <v>#REF!</v>
      </c>
      <c r="K1280" s="49" t="e">
        <f t="shared" ref="K1280" si="2676">J1280*1000000000</f>
        <v>#REF!</v>
      </c>
      <c r="L1280" s="49"/>
      <c r="N1280" s="17"/>
      <c r="O1280" s="17"/>
    </row>
    <row r="1281" spans="10:15">
      <c r="J1281" s="17" t="e">
        <f>HEX2DEC(RIGHT(#REF!))</f>
        <v>#REF!</v>
      </c>
      <c r="K1281" s="49" t="e">
        <f>HEX2DEC(LEFT(RIGHT(#REF!,2),1))</f>
        <v>#REF!</v>
      </c>
      <c r="N1281" s="17"/>
      <c r="O1281" s="17"/>
    </row>
    <row r="1282" spans="10:15">
      <c r="J1282" s="17" t="e">
        <f>HEX2DEC(#REF!)</f>
        <v>#REF!</v>
      </c>
      <c r="K1282" s="49" t="e">
        <f t="shared" ref="K1282" si="2677">J1282*$B$3</f>
        <v>#REF!</v>
      </c>
      <c r="L1282" s="49" t="e">
        <f t="shared" ref="L1282" si="2678">K1282+K1283+K1284</f>
        <v>#REF!</v>
      </c>
      <c r="M1282" s="50" t="e">
        <f t="shared" ref="M1282" si="2679">J1285+1</f>
        <v>#REF!</v>
      </c>
      <c r="N1282" s="17"/>
      <c r="O1282" s="17" t="e">
        <f t="shared" ref="O1282" si="2680">IF(AND(K1285=1,K1289=0),L1286-L1282,0)</f>
        <v>#REF!</v>
      </c>
    </row>
    <row r="1283" spans="10:15">
      <c r="J1283" s="17" t="e">
        <f>HEX2DEC(#REF!)</f>
        <v>#REF!</v>
      </c>
      <c r="K1283" s="49" t="e">
        <f t="shared" ref="K1283" si="2681">J1283*$B$2</f>
        <v>#REF!</v>
      </c>
      <c r="L1283" s="49"/>
      <c r="N1283" s="17"/>
      <c r="O1283" s="17"/>
    </row>
    <row r="1284" spans="10:15">
      <c r="J1284" s="17" t="e">
        <f>HEX2DEC(#REF!)</f>
        <v>#REF!</v>
      </c>
      <c r="K1284" s="49" t="e">
        <f t="shared" ref="K1284" si="2682">J1284*1000000000</f>
        <v>#REF!</v>
      </c>
      <c r="L1284" s="49"/>
      <c r="N1284" s="17"/>
      <c r="O1284" s="17"/>
    </row>
    <row r="1285" spans="10:15">
      <c r="J1285" s="17" t="e">
        <f>HEX2DEC(RIGHT(#REF!))</f>
        <v>#REF!</v>
      </c>
      <c r="K1285" s="49" t="e">
        <f>HEX2DEC(LEFT(RIGHT(#REF!,2),1))</f>
        <v>#REF!</v>
      </c>
      <c r="N1285" s="17"/>
      <c r="O1285" s="17"/>
    </row>
    <row r="1286" spans="10:15">
      <c r="J1286" s="17" t="e">
        <f>HEX2DEC(#REF!)</f>
        <v>#REF!</v>
      </c>
      <c r="K1286" s="49" t="e">
        <f t="shared" ref="K1286" si="2683">J1286*$B$3</f>
        <v>#REF!</v>
      </c>
      <c r="L1286" s="49" t="e">
        <f t="shared" ref="L1286" si="2684">K1286+K1287+K1288</f>
        <v>#REF!</v>
      </c>
      <c r="M1286" s="50" t="e">
        <f t="shared" ref="M1286" si="2685">J1289+1</f>
        <v>#REF!</v>
      </c>
      <c r="N1286" s="17"/>
      <c r="O1286" s="17" t="e">
        <f t="shared" ref="O1286" si="2686">IF(AND(K1289=1,K1293=0),L1290-L1286,0)</f>
        <v>#REF!</v>
      </c>
    </row>
    <row r="1287" spans="10:15">
      <c r="J1287" s="17" t="e">
        <f>HEX2DEC(#REF!)</f>
        <v>#REF!</v>
      </c>
      <c r="K1287" s="49" t="e">
        <f t="shared" ref="K1287" si="2687">J1287*$B$2</f>
        <v>#REF!</v>
      </c>
      <c r="L1287" s="49"/>
      <c r="N1287" s="17"/>
      <c r="O1287" s="17"/>
    </row>
    <row r="1288" spans="10:15">
      <c r="J1288" s="17" t="e">
        <f>HEX2DEC(#REF!)</f>
        <v>#REF!</v>
      </c>
      <c r="K1288" s="49" t="e">
        <f t="shared" ref="K1288" si="2688">J1288*1000000000</f>
        <v>#REF!</v>
      </c>
      <c r="L1288" s="49"/>
      <c r="N1288" s="17"/>
      <c r="O1288" s="17"/>
    </row>
    <row r="1289" spans="10:15">
      <c r="J1289" s="17" t="e">
        <f>HEX2DEC(RIGHT(#REF!))</f>
        <v>#REF!</v>
      </c>
      <c r="K1289" s="49" t="e">
        <f>HEX2DEC(LEFT(RIGHT(#REF!,2),1))</f>
        <v>#REF!</v>
      </c>
      <c r="N1289" s="17"/>
      <c r="O1289" s="17"/>
    </row>
    <row r="1290" spans="10:15">
      <c r="J1290" s="17" t="e">
        <f>HEX2DEC(#REF!)</f>
        <v>#REF!</v>
      </c>
      <c r="K1290" s="49" t="e">
        <f t="shared" ref="K1290" si="2689">J1290*$B$3</f>
        <v>#REF!</v>
      </c>
      <c r="L1290" s="49" t="e">
        <f t="shared" ref="L1290" si="2690">K1290+K1291+K1292</f>
        <v>#REF!</v>
      </c>
      <c r="M1290" s="50" t="e">
        <f t="shared" ref="M1290" si="2691">J1293+1</f>
        <v>#REF!</v>
      </c>
      <c r="N1290" s="17"/>
      <c r="O1290" s="17" t="e">
        <f t="shared" ref="O1290" si="2692">IF(AND(K1293=1,K1297=0),L1294-L1290,0)</f>
        <v>#REF!</v>
      </c>
    </row>
    <row r="1291" spans="10:15">
      <c r="J1291" s="17" t="e">
        <f>HEX2DEC(#REF!)</f>
        <v>#REF!</v>
      </c>
      <c r="K1291" s="49" t="e">
        <f t="shared" ref="K1291" si="2693">J1291*$B$2</f>
        <v>#REF!</v>
      </c>
      <c r="L1291" s="49"/>
      <c r="N1291" s="17"/>
      <c r="O1291" s="17"/>
    </row>
    <row r="1292" spans="10:15">
      <c r="J1292" s="17" t="e">
        <f>HEX2DEC(#REF!)</f>
        <v>#REF!</v>
      </c>
      <c r="K1292" s="49" t="e">
        <f t="shared" ref="K1292" si="2694">J1292*1000000000</f>
        <v>#REF!</v>
      </c>
      <c r="L1292" s="49"/>
      <c r="N1292" s="17"/>
      <c r="O1292" s="17"/>
    </row>
    <row r="1293" spans="10:15">
      <c r="J1293" s="17" t="e">
        <f>HEX2DEC(RIGHT(#REF!))</f>
        <v>#REF!</v>
      </c>
      <c r="K1293" s="49" t="e">
        <f>HEX2DEC(LEFT(RIGHT(#REF!,2),1))</f>
        <v>#REF!</v>
      </c>
      <c r="N1293" s="17"/>
      <c r="O1293" s="17"/>
    </row>
    <row r="1294" spans="10:15">
      <c r="J1294" s="17" t="e">
        <f>HEX2DEC(#REF!)</f>
        <v>#REF!</v>
      </c>
      <c r="K1294" s="49" t="e">
        <f t="shared" ref="K1294" si="2695">J1294*$B$3</f>
        <v>#REF!</v>
      </c>
      <c r="L1294" s="49" t="e">
        <f t="shared" ref="L1294" si="2696">K1294+K1295+K1296</f>
        <v>#REF!</v>
      </c>
      <c r="M1294" s="50" t="e">
        <f t="shared" ref="M1294" si="2697">J1297+1</f>
        <v>#REF!</v>
      </c>
      <c r="N1294" s="17"/>
      <c r="O1294" s="17" t="e">
        <f t="shared" ref="O1294" si="2698">IF(AND(K1297=1,K1301=0),L1298-L1294,0)</f>
        <v>#REF!</v>
      </c>
    </row>
    <row r="1295" spans="10:15">
      <c r="J1295" s="17" t="e">
        <f>HEX2DEC(#REF!)</f>
        <v>#REF!</v>
      </c>
      <c r="K1295" s="49" t="e">
        <f t="shared" ref="K1295" si="2699">J1295*$B$2</f>
        <v>#REF!</v>
      </c>
      <c r="L1295" s="49"/>
      <c r="N1295" s="17"/>
      <c r="O1295" s="17"/>
    </row>
    <row r="1296" spans="10:15">
      <c r="J1296" s="17" t="e">
        <f>HEX2DEC(#REF!)</f>
        <v>#REF!</v>
      </c>
      <c r="K1296" s="49" t="e">
        <f t="shared" ref="K1296" si="2700">J1296*1000000000</f>
        <v>#REF!</v>
      </c>
      <c r="L1296" s="49"/>
      <c r="N1296" s="17"/>
      <c r="O1296" s="17"/>
    </row>
    <row r="1297" spans="10:15">
      <c r="J1297" s="17" t="e">
        <f>HEX2DEC(RIGHT(#REF!))</f>
        <v>#REF!</v>
      </c>
      <c r="K1297" s="49" t="e">
        <f>HEX2DEC(LEFT(RIGHT(#REF!,2),1))</f>
        <v>#REF!</v>
      </c>
      <c r="N1297" s="17"/>
      <c r="O1297" s="17"/>
    </row>
    <row r="1298" spans="10:15">
      <c r="J1298" s="17" t="e">
        <f>HEX2DEC(#REF!)</f>
        <v>#REF!</v>
      </c>
      <c r="K1298" s="49" t="e">
        <f t="shared" ref="K1298" si="2701">J1298*$B$3</f>
        <v>#REF!</v>
      </c>
      <c r="L1298" s="49" t="e">
        <f t="shared" ref="L1298" si="2702">K1298+K1299+K1300</f>
        <v>#REF!</v>
      </c>
      <c r="M1298" s="50" t="e">
        <f t="shared" ref="M1298" si="2703">J1301+1</f>
        <v>#REF!</v>
      </c>
      <c r="N1298" s="17"/>
      <c r="O1298" s="17" t="e">
        <f t="shared" ref="O1298" si="2704">IF(AND(K1301=1,K1305=0),L1302-L1298,0)</f>
        <v>#REF!</v>
      </c>
    </row>
    <row r="1299" spans="10:15">
      <c r="J1299" s="17" t="e">
        <f>HEX2DEC(#REF!)</f>
        <v>#REF!</v>
      </c>
      <c r="K1299" s="49" t="e">
        <f t="shared" ref="K1299" si="2705">J1299*$B$2</f>
        <v>#REF!</v>
      </c>
      <c r="L1299" s="49"/>
      <c r="N1299" s="17"/>
      <c r="O1299" s="17"/>
    </row>
    <row r="1300" spans="10:15">
      <c r="J1300" s="17" t="e">
        <f>HEX2DEC(#REF!)</f>
        <v>#REF!</v>
      </c>
      <c r="K1300" s="49" t="e">
        <f t="shared" ref="K1300" si="2706">J1300*1000000000</f>
        <v>#REF!</v>
      </c>
      <c r="L1300" s="49"/>
      <c r="N1300" s="17"/>
      <c r="O1300" s="17"/>
    </row>
    <row r="1301" spans="10:15">
      <c r="J1301" s="17" t="e">
        <f>HEX2DEC(RIGHT(#REF!))</f>
        <v>#REF!</v>
      </c>
      <c r="K1301" s="49" t="e">
        <f>HEX2DEC(LEFT(RIGHT(#REF!,2),1))</f>
        <v>#REF!</v>
      </c>
      <c r="N1301" s="17"/>
      <c r="O1301" s="17"/>
    </row>
    <row r="1302" spans="10:15">
      <c r="J1302" s="17" t="e">
        <f>HEX2DEC(#REF!)</f>
        <v>#REF!</v>
      </c>
      <c r="K1302" s="49" t="e">
        <f t="shared" ref="K1302" si="2707">J1302*$B$3</f>
        <v>#REF!</v>
      </c>
      <c r="L1302" s="49" t="e">
        <f t="shared" ref="L1302" si="2708">K1302+K1303+K1304</f>
        <v>#REF!</v>
      </c>
      <c r="M1302" s="50" t="e">
        <f t="shared" ref="M1302" si="2709">J1305+1</f>
        <v>#REF!</v>
      </c>
      <c r="N1302" s="17"/>
      <c r="O1302" s="17" t="e">
        <f t="shared" ref="O1302" si="2710">IF(AND(K1305=1,K1309=0),L1306-L1302,0)</f>
        <v>#REF!</v>
      </c>
    </row>
    <row r="1303" spans="10:15">
      <c r="J1303" s="17" t="e">
        <f>HEX2DEC(#REF!)</f>
        <v>#REF!</v>
      </c>
      <c r="K1303" s="49" t="e">
        <f t="shared" ref="K1303" si="2711">J1303*$B$2</f>
        <v>#REF!</v>
      </c>
      <c r="L1303" s="49"/>
      <c r="N1303" s="17"/>
      <c r="O1303" s="17"/>
    </row>
    <row r="1304" spans="10:15">
      <c r="J1304" s="17" t="e">
        <f>HEX2DEC(#REF!)</f>
        <v>#REF!</v>
      </c>
      <c r="K1304" s="49" t="e">
        <f t="shared" ref="K1304" si="2712">J1304*1000000000</f>
        <v>#REF!</v>
      </c>
      <c r="L1304" s="49"/>
      <c r="N1304" s="17"/>
      <c r="O1304" s="17"/>
    </row>
    <row r="1305" spans="10:15">
      <c r="J1305" s="17" t="e">
        <f>HEX2DEC(RIGHT(#REF!))</f>
        <v>#REF!</v>
      </c>
      <c r="K1305" s="49" t="e">
        <f>HEX2DEC(LEFT(RIGHT(#REF!,2),1))</f>
        <v>#REF!</v>
      </c>
      <c r="N1305" s="17"/>
      <c r="O1305" s="17"/>
    </row>
    <row r="1306" spans="10:15">
      <c r="J1306" s="17" t="e">
        <f>HEX2DEC(#REF!)</f>
        <v>#REF!</v>
      </c>
      <c r="K1306" s="49" t="e">
        <f t="shared" ref="K1306" si="2713">J1306*$B$3</f>
        <v>#REF!</v>
      </c>
      <c r="L1306" s="49" t="e">
        <f t="shared" ref="L1306" si="2714">K1306+K1307+K1308</f>
        <v>#REF!</v>
      </c>
      <c r="M1306" s="50" t="e">
        <f t="shared" ref="M1306" si="2715">J1309+1</f>
        <v>#REF!</v>
      </c>
      <c r="N1306" s="17"/>
      <c r="O1306" s="17" t="e">
        <f t="shared" ref="O1306" si="2716">IF(AND(K1309=1,K1313=0),L1310-L1306,0)</f>
        <v>#REF!</v>
      </c>
    </row>
    <row r="1307" spans="10:15">
      <c r="J1307" s="17" t="e">
        <f>HEX2DEC(#REF!)</f>
        <v>#REF!</v>
      </c>
      <c r="K1307" s="49" t="e">
        <f t="shared" ref="K1307" si="2717">J1307*$B$2</f>
        <v>#REF!</v>
      </c>
      <c r="L1307" s="49"/>
      <c r="N1307" s="17"/>
      <c r="O1307" s="17"/>
    </row>
    <row r="1308" spans="10:15">
      <c r="J1308" s="17" t="e">
        <f>HEX2DEC(#REF!)</f>
        <v>#REF!</v>
      </c>
      <c r="K1308" s="49" t="e">
        <f t="shared" ref="K1308" si="2718">J1308*1000000000</f>
        <v>#REF!</v>
      </c>
      <c r="L1308" s="49"/>
      <c r="N1308" s="17"/>
      <c r="O1308" s="17"/>
    </row>
    <row r="1309" spans="10:15">
      <c r="J1309" s="17" t="e">
        <f>HEX2DEC(RIGHT(#REF!))</f>
        <v>#REF!</v>
      </c>
      <c r="K1309" s="49" t="e">
        <f>HEX2DEC(LEFT(RIGHT(#REF!,2),1))</f>
        <v>#REF!</v>
      </c>
      <c r="N1309" s="17"/>
      <c r="O1309" s="17"/>
    </row>
    <row r="1310" spans="10:15">
      <c r="J1310" s="17" t="e">
        <f>HEX2DEC(#REF!)</f>
        <v>#REF!</v>
      </c>
      <c r="K1310" s="49" t="e">
        <f t="shared" ref="K1310" si="2719">J1310*$B$3</f>
        <v>#REF!</v>
      </c>
      <c r="L1310" s="49" t="e">
        <f t="shared" ref="L1310" si="2720">K1310+K1311+K1312</f>
        <v>#REF!</v>
      </c>
      <c r="M1310" s="50" t="e">
        <f t="shared" ref="M1310" si="2721">J1313+1</f>
        <v>#REF!</v>
      </c>
      <c r="N1310" s="17"/>
      <c r="O1310" s="17" t="e">
        <f t="shared" ref="O1310" si="2722">IF(AND(K1313=1,K1317=0),L1314-L1310,0)</f>
        <v>#REF!</v>
      </c>
    </row>
    <row r="1311" spans="10:15">
      <c r="J1311" s="17" t="e">
        <f>HEX2DEC(#REF!)</f>
        <v>#REF!</v>
      </c>
      <c r="K1311" s="49" t="e">
        <f t="shared" ref="K1311" si="2723">J1311*$B$2</f>
        <v>#REF!</v>
      </c>
      <c r="L1311" s="49"/>
      <c r="N1311" s="17"/>
      <c r="O1311" s="17"/>
    </row>
    <row r="1312" spans="10:15">
      <c r="J1312" s="17" t="e">
        <f>HEX2DEC(#REF!)</f>
        <v>#REF!</v>
      </c>
      <c r="K1312" s="49" t="e">
        <f t="shared" ref="K1312" si="2724">J1312*1000000000</f>
        <v>#REF!</v>
      </c>
      <c r="L1312" s="49"/>
      <c r="N1312" s="17"/>
      <c r="O1312" s="17"/>
    </row>
    <row r="1313" spans="10:15">
      <c r="J1313" s="17" t="e">
        <f>HEX2DEC(RIGHT(#REF!))</f>
        <v>#REF!</v>
      </c>
      <c r="K1313" s="49" t="e">
        <f>HEX2DEC(LEFT(RIGHT(#REF!,2),1))</f>
        <v>#REF!</v>
      </c>
      <c r="N1313" s="17"/>
      <c r="O1313" s="17"/>
    </row>
    <row r="1314" spans="10:15">
      <c r="J1314" s="17" t="e">
        <f>HEX2DEC(#REF!)</f>
        <v>#REF!</v>
      </c>
      <c r="K1314" s="49" t="e">
        <f t="shared" ref="K1314" si="2725">J1314*$B$3</f>
        <v>#REF!</v>
      </c>
      <c r="L1314" s="49" t="e">
        <f t="shared" ref="L1314" si="2726">K1314+K1315+K1316</f>
        <v>#REF!</v>
      </c>
      <c r="M1314" s="50" t="e">
        <f t="shared" ref="M1314" si="2727">J1317+1</f>
        <v>#REF!</v>
      </c>
      <c r="N1314" s="17"/>
      <c r="O1314" s="17" t="e">
        <f t="shared" ref="O1314" si="2728">IF(AND(K1317=1,K1321=0),L1318-L1314,0)</f>
        <v>#REF!</v>
      </c>
    </row>
    <row r="1315" spans="10:15">
      <c r="J1315" s="17" t="e">
        <f>HEX2DEC(#REF!)</f>
        <v>#REF!</v>
      </c>
      <c r="K1315" s="49" t="e">
        <f t="shared" ref="K1315" si="2729">J1315*$B$2</f>
        <v>#REF!</v>
      </c>
      <c r="L1315" s="49"/>
      <c r="N1315" s="17"/>
      <c r="O1315" s="17"/>
    </row>
    <row r="1316" spans="10:15">
      <c r="J1316" s="17" t="e">
        <f>HEX2DEC(#REF!)</f>
        <v>#REF!</v>
      </c>
      <c r="K1316" s="49" t="e">
        <f t="shared" ref="K1316" si="2730">J1316*1000000000</f>
        <v>#REF!</v>
      </c>
      <c r="L1316" s="49"/>
      <c r="N1316" s="17"/>
      <c r="O1316" s="17"/>
    </row>
    <row r="1317" spans="10:15">
      <c r="J1317" s="17" t="e">
        <f>HEX2DEC(RIGHT(#REF!))</f>
        <v>#REF!</v>
      </c>
      <c r="K1317" s="49" t="e">
        <f>HEX2DEC(LEFT(RIGHT(#REF!,2),1))</f>
        <v>#REF!</v>
      </c>
      <c r="N1317" s="17"/>
      <c r="O1317" s="17"/>
    </row>
    <row r="1318" spans="10:15">
      <c r="J1318" s="17" t="e">
        <f>HEX2DEC(#REF!)</f>
        <v>#REF!</v>
      </c>
      <c r="K1318" s="49" t="e">
        <f t="shared" ref="K1318" si="2731">J1318*$B$3</f>
        <v>#REF!</v>
      </c>
      <c r="L1318" s="49" t="e">
        <f t="shared" ref="L1318" si="2732">K1318+K1319+K1320</f>
        <v>#REF!</v>
      </c>
      <c r="M1318" s="50" t="e">
        <f t="shared" ref="M1318" si="2733">J1321+1</f>
        <v>#REF!</v>
      </c>
      <c r="N1318" s="17"/>
      <c r="O1318" s="17" t="e">
        <f t="shared" ref="O1318" si="2734">IF(AND(K1321=1,K1325=0),L1322-L1318,0)</f>
        <v>#REF!</v>
      </c>
    </row>
    <row r="1319" spans="10:15">
      <c r="J1319" s="17" t="e">
        <f>HEX2DEC(#REF!)</f>
        <v>#REF!</v>
      </c>
      <c r="K1319" s="49" t="e">
        <f t="shared" ref="K1319" si="2735">J1319*$B$2</f>
        <v>#REF!</v>
      </c>
      <c r="L1319" s="49"/>
      <c r="N1319" s="17"/>
      <c r="O1319" s="17"/>
    </row>
    <row r="1320" spans="10:15">
      <c r="J1320" s="17" t="e">
        <f>HEX2DEC(#REF!)</f>
        <v>#REF!</v>
      </c>
      <c r="K1320" s="49" t="e">
        <f t="shared" ref="K1320" si="2736">J1320*1000000000</f>
        <v>#REF!</v>
      </c>
      <c r="L1320" s="49"/>
      <c r="N1320" s="17"/>
      <c r="O1320" s="17"/>
    </row>
    <row r="1321" spans="10:15">
      <c r="J1321" s="17" t="e">
        <f>HEX2DEC(RIGHT(#REF!))</f>
        <v>#REF!</v>
      </c>
      <c r="K1321" s="49" t="e">
        <f>HEX2DEC(LEFT(RIGHT(#REF!,2),1))</f>
        <v>#REF!</v>
      </c>
      <c r="N1321" s="17"/>
      <c r="O1321" s="17"/>
    </row>
    <row r="1322" spans="10:15">
      <c r="J1322" s="17" t="e">
        <f>HEX2DEC(#REF!)</f>
        <v>#REF!</v>
      </c>
      <c r="K1322" s="49" t="e">
        <f t="shared" ref="K1322" si="2737">J1322*$B$3</f>
        <v>#REF!</v>
      </c>
      <c r="L1322" s="49" t="e">
        <f t="shared" ref="L1322" si="2738">K1322+K1323+K1324</f>
        <v>#REF!</v>
      </c>
      <c r="M1322" s="50" t="e">
        <f t="shared" ref="M1322" si="2739">J1325+1</f>
        <v>#REF!</v>
      </c>
      <c r="N1322" s="17"/>
      <c r="O1322" s="17" t="e">
        <f t="shared" ref="O1322" si="2740">IF(AND(K1325=1,K1329=0),L1326-L1322,0)</f>
        <v>#REF!</v>
      </c>
    </row>
    <row r="1323" spans="10:15">
      <c r="J1323" s="17" t="e">
        <f>HEX2DEC(#REF!)</f>
        <v>#REF!</v>
      </c>
      <c r="K1323" s="49" t="e">
        <f t="shared" ref="K1323" si="2741">J1323*$B$2</f>
        <v>#REF!</v>
      </c>
      <c r="L1323" s="49"/>
      <c r="N1323" s="17"/>
      <c r="O1323" s="17"/>
    </row>
    <row r="1324" spans="10:15">
      <c r="J1324" s="17" t="e">
        <f>HEX2DEC(#REF!)</f>
        <v>#REF!</v>
      </c>
      <c r="K1324" s="49" t="e">
        <f t="shared" ref="K1324" si="2742">J1324*1000000000</f>
        <v>#REF!</v>
      </c>
      <c r="L1324" s="49"/>
      <c r="N1324" s="17"/>
      <c r="O1324" s="17"/>
    </row>
    <row r="1325" spans="10:15">
      <c r="J1325" s="17" t="e">
        <f>HEX2DEC(RIGHT(#REF!))</f>
        <v>#REF!</v>
      </c>
      <c r="K1325" s="49" t="e">
        <f>HEX2DEC(LEFT(RIGHT(#REF!,2),1))</f>
        <v>#REF!</v>
      </c>
      <c r="N1325" s="17"/>
      <c r="O1325" s="17"/>
    </row>
    <row r="1326" spans="10:15">
      <c r="J1326" s="17" t="e">
        <f>HEX2DEC(#REF!)</f>
        <v>#REF!</v>
      </c>
      <c r="K1326" s="49" t="e">
        <f t="shared" ref="K1326" si="2743">J1326*$B$3</f>
        <v>#REF!</v>
      </c>
      <c r="L1326" s="49" t="e">
        <f t="shared" ref="L1326" si="2744">K1326+K1327+K1328</f>
        <v>#REF!</v>
      </c>
      <c r="M1326" s="50" t="e">
        <f t="shared" ref="M1326" si="2745">J1329+1</f>
        <v>#REF!</v>
      </c>
      <c r="N1326" s="17"/>
      <c r="O1326" s="17" t="e">
        <f t="shared" ref="O1326" si="2746">IF(AND(K1329=1,K1333=0),L1330-L1326,0)</f>
        <v>#REF!</v>
      </c>
    </row>
    <row r="1327" spans="10:15">
      <c r="J1327" s="17" t="e">
        <f>HEX2DEC(#REF!)</f>
        <v>#REF!</v>
      </c>
      <c r="K1327" s="49" t="e">
        <f t="shared" ref="K1327" si="2747">J1327*$B$2</f>
        <v>#REF!</v>
      </c>
      <c r="L1327" s="49"/>
      <c r="N1327" s="17"/>
      <c r="O1327" s="17"/>
    </row>
    <row r="1328" spans="10:15">
      <c r="J1328" s="17" t="e">
        <f>HEX2DEC(#REF!)</f>
        <v>#REF!</v>
      </c>
      <c r="K1328" s="49" t="e">
        <f t="shared" ref="K1328" si="2748">J1328*1000000000</f>
        <v>#REF!</v>
      </c>
      <c r="L1328" s="49"/>
      <c r="N1328" s="17"/>
      <c r="O1328" s="17"/>
    </row>
    <row r="1329" spans="10:15">
      <c r="J1329" s="17" t="e">
        <f>HEX2DEC(RIGHT(#REF!))</f>
        <v>#REF!</v>
      </c>
      <c r="K1329" s="49" t="e">
        <f>HEX2DEC(LEFT(RIGHT(#REF!,2),1))</f>
        <v>#REF!</v>
      </c>
      <c r="N1329" s="17"/>
      <c r="O1329" s="17"/>
    </row>
    <row r="1330" spans="10:15">
      <c r="J1330" s="17" t="e">
        <f>HEX2DEC(#REF!)</f>
        <v>#REF!</v>
      </c>
      <c r="K1330" s="49" t="e">
        <f t="shared" ref="K1330" si="2749">J1330*$B$3</f>
        <v>#REF!</v>
      </c>
      <c r="L1330" s="49" t="e">
        <f t="shared" ref="L1330" si="2750">K1330+K1331+K1332</f>
        <v>#REF!</v>
      </c>
      <c r="M1330" s="50" t="e">
        <f t="shared" ref="M1330" si="2751">J1333+1</f>
        <v>#REF!</v>
      </c>
      <c r="N1330" s="17"/>
      <c r="O1330" s="17" t="e">
        <f t="shared" ref="O1330" si="2752">IF(AND(K1333=1,K1337=0),L1334-L1330,0)</f>
        <v>#REF!</v>
      </c>
    </row>
    <row r="1331" spans="10:15">
      <c r="J1331" s="17" t="e">
        <f>HEX2DEC(#REF!)</f>
        <v>#REF!</v>
      </c>
      <c r="K1331" s="49" t="e">
        <f t="shared" ref="K1331" si="2753">J1331*$B$2</f>
        <v>#REF!</v>
      </c>
      <c r="L1331" s="49"/>
      <c r="N1331" s="17"/>
      <c r="O1331" s="17"/>
    </row>
    <row r="1332" spans="10:15">
      <c r="J1332" s="17" t="e">
        <f>HEX2DEC(#REF!)</f>
        <v>#REF!</v>
      </c>
      <c r="K1332" s="49" t="e">
        <f t="shared" ref="K1332" si="2754">J1332*1000000000</f>
        <v>#REF!</v>
      </c>
      <c r="L1332" s="49"/>
      <c r="N1332" s="17"/>
      <c r="O1332" s="17"/>
    </row>
    <row r="1333" spans="10:15">
      <c r="J1333" s="17" t="e">
        <f>HEX2DEC(RIGHT(#REF!))</f>
        <v>#REF!</v>
      </c>
      <c r="K1333" s="49" t="e">
        <f>HEX2DEC(LEFT(RIGHT(#REF!,2),1))</f>
        <v>#REF!</v>
      </c>
      <c r="N1333" s="17"/>
      <c r="O1333" s="17"/>
    </row>
    <row r="1334" spans="10:15">
      <c r="J1334" s="17" t="e">
        <f>HEX2DEC(#REF!)</f>
        <v>#REF!</v>
      </c>
      <c r="K1334" s="49" t="e">
        <f t="shared" ref="K1334" si="2755">J1334*$B$3</f>
        <v>#REF!</v>
      </c>
      <c r="L1334" s="49" t="e">
        <f t="shared" ref="L1334" si="2756">K1334+K1335+K1336</f>
        <v>#REF!</v>
      </c>
      <c r="M1334" s="50" t="e">
        <f t="shared" ref="M1334" si="2757">J1337+1</f>
        <v>#REF!</v>
      </c>
      <c r="N1334" s="17"/>
      <c r="O1334" s="17" t="e">
        <f t="shared" ref="O1334" si="2758">IF(AND(K1337=1,K1341=0),L1338-L1334,0)</f>
        <v>#REF!</v>
      </c>
    </row>
    <row r="1335" spans="10:15">
      <c r="J1335" s="17" t="e">
        <f>HEX2DEC(#REF!)</f>
        <v>#REF!</v>
      </c>
      <c r="K1335" s="49" t="e">
        <f t="shared" ref="K1335" si="2759">J1335*$B$2</f>
        <v>#REF!</v>
      </c>
      <c r="L1335" s="49"/>
      <c r="N1335" s="17"/>
      <c r="O1335" s="17"/>
    </row>
    <row r="1336" spans="10:15">
      <c r="J1336" s="17" t="e">
        <f>HEX2DEC(#REF!)</f>
        <v>#REF!</v>
      </c>
      <c r="K1336" s="49" t="e">
        <f t="shared" ref="K1336" si="2760">J1336*1000000000</f>
        <v>#REF!</v>
      </c>
      <c r="L1336" s="49"/>
      <c r="N1336" s="17"/>
      <c r="O1336" s="17"/>
    </row>
    <row r="1337" spans="10:15">
      <c r="J1337" s="17" t="e">
        <f>HEX2DEC(RIGHT(#REF!))</f>
        <v>#REF!</v>
      </c>
      <c r="K1337" s="49" t="e">
        <f>HEX2DEC(LEFT(RIGHT(#REF!,2),1))</f>
        <v>#REF!</v>
      </c>
      <c r="N1337" s="17"/>
      <c r="O1337" s="17"/>
    </row>
    <row r="1338" spans="10:15">
      <c r="J1338" s="17" t="e">
        <f>HEX2DEC(#REF!)</f>
        <v>#REF!</v>
      </c>
      <c r="K1338" s="49" t="e">
        <f t="shared" ref="K1338" si="2761">J1338*$B$3</f>
        <v>#REF!</v>
      </c>
      <c r="L1338" s="49" t="e">
        <f t="shared" ref="L1338" si="2762">K1338+K1339+K1340</f>
        <v>#REF!</v>
      </c>
      <c r="M1338" s="50" t="e">
        <f t="shared" ref="M1338" si="2763">J1341+1</f>
        <v>#REF!</v>
      </c>
      <c r="N1338" s="17"/>
      <c r="O1338" s="17" t="e">
        <f t="shared" ref="O1338" si="2764">IF(AND(K1341=1,K1345=0),L1342-L1338,0)</f>
        <v>#REF!</v>
      </c>
    </row>
    <row r="1339" spans="10:15">
      <c r="J1339" s="17" t="e">
        <f>HEX2DEC(#REF!)</f>
        <v>#REF!</v>
      </c>
      <c r="K1339" s="49" t="e">
        <f t="shared" ref="K1339" si="2765">J1339*$B$2</f>
        <v>#REF!</v>
      </c>
      <c r="L1339" s="49"/>
      <c r="N1339" s="17"/>
      <c r="O1339" s="17"/>
    </row>
    <row r="1340" spans="10:15">
      <c r="J1340" s="17" t="e">
        <f>HEX2DEC(#REF!)</f>
        <v>#REF!</v>
      </c>
      <c r="K1340" s="49" t="e">
        <f t="shared" ref="K1340" si="2766">J1340*1000000000</f>
        <v>#REF!</v>
      </c>
      <c r="L1340" s="49"/>
      <c r="N1340" s="17"/>
      <c r="O1340" s="17"/>
    </row>
    <row r="1341" spans="10:15">
      <c r="J1341" s="17" t="e">
        <f>HEX2DEC(RIGHT(#REF!))</f>
        <v>#REF!</v>
      </c>
      <c r="K1341" s="49" t="e">
        <f>HEX2DEC(LEFT(RIGHT(#REF!,2),1))</f>
        <v>#REF!</v>
      </c>
      <c r="N1341" s="17"/>
      <c r="O1341" s="17"/>
    </row>
    <row r="1342" spans="10:15">
      <c r="J1342" s="17" t="e">
        <f>HEX2DEC(#REF!)</f>
        <v>#REF!</v>
      </c>
      <c r="K1342" s="49" t="e">
        <f t="shared" ref="K1342" si="2767">J1342*$B$3</f>
        <v>#REF!</v>
      </c>
      <c r="L1342" s="49" t="e">
        <f t="shared" ref="L1342" si="2768">K1342+K1343+K1344</f>
        <v>#REF!</v>
      </c>
      <c r="M1342" s="50" t="e">
        <f t="shared" ref="M1342" si="2769">J1345+1</f>
        <v>#REF!</v>
      </c>
      <c r="N1342" s="17"/>
      <c r="O1342" s="17" t="e">
        <f t="shared" ref="O1342" si="2770">IF(AND(K1345=1,K1349=0),L1346-L1342,0)</f>
        <v>#REF!</v>
      </c>
    </row>
    <row r="1343" spans="10:15">
      <c r="J1343" s="17" t="e">
        <f>HEX2DEC(#REF!)</f>
        <v>#REF!</v>
      </c>
      <c r="K1343" s="49" t="e">
        <f t="shared" ref="K1343" si="2771">J1343*$B$2</f>
        <v>#REF!</v>
      </c>
      <c r="L1343" s="49"/>
      <c r="N1343" s="17"/>
      <c r="O1343" s="17"/>
    </row>
    <row r="1344" spans="10:15">
      <c r="J1344" s="17" t="e">
        <f>HEX2DEC(#REF!)</f>
        <v>#REF!</v>
      </c>
      <c r="K1344" s="49" t="e">
        <f t="shared" ref="K1344" si="2772">J1344*1000000000</f>
        <v>#REF!</v>
      </c>
      <c r="L1344" s="49"/>
      <c r="N1344" s="17"/>
      <c r="O1344" s="17"/>
    </row>
    <row r="1345" spans="10:15">
      <c r="J1345" s="17" t="e">
        <f>HEX2DEC(RIGHT(#REF!))</f>
        <v>#REF!</v>
      </c>
      <c r="K1345" s="49" t="e">
        <f>HEX2DEC(LEFT(RIGHT(#REF!,2),1))</f>
        <v>#REF!</v>
      </c>
      <c r="N1345" s="17"/>
      <c r="O1345" s="17"/>
    </row>
    <row r="1346" spans="10:15">
      <c r="J1346" s="17" t="e">
        <f>HEX2DEC(#REF!)</f>
        <v>#REF!</v>
      </c>
      <c r="K1346" s="49" t="e">
        <f t="shared" ref="K1346" si="2773">J1346*$B$3</f>
        <v>#REF!</v>
      </c>
      <c r="L1346" s="49" t="e">
        <f t="shared" ref="L1346" si="2774">K1346+K1347+K1348</f>
        <v>#REF!</v>
      </c>
      <c r="M1346" s="50" t="e">
        <f t="shared" ref="M1346" si="2775">J1349+1</f>
        <v>#REF!</v>
      </c>
      <c r="N1346" s="17"/>
      <c r="O1346" s="17" t="e">
        <f t="shared" ref="O1346" si="2776">IF(AND(K1349=1,K1353=0),L1350-L1346,0)</f>
        <v>#REF!</v>
      </c>
    </row>
    <row r="1347" spans="10:15">
      <c r="J1347" s="17" t="e">
        <f>HEX2DEC(#REF!)</f>
        <v>#REF!</v>
      </c>
      <c r="K1347" s="49" t="e">
        <f t="shared" ref="K1347" si="2777">J1347*$B$2</f>
        <v>#REF!</v>
      </c>
      <c r="L1347" s="49"/>
      <c r="N1347" s="17"/>
      <c r="O1347" s="17"/>
    </row>
    <row r="1348" spans="10:15">
      <c r="J1348" s="17" t="e">
        <f>HEX2DEC(#REF!)</f>
        <v>#REF!</v>
      </c>
      <c r="K1348" s="49" t="e">
        <f t="shared" ref="K1348" si="2778">J1348*1000000000</f>
        <v>#REF!</v>
      </c>
      <c r="L1348" s="49"/>
      <c r="N1348" s="17"/>
      <c r="O1348" s="17"/>
    </row>
    <row r="1349" spans="10:15">
      <c r="J1349" s="17" t="e">
        <f>HEX2DEC(RIGHT(#REF!))</f>
        <v>#REF!</v>
      </c>
      <c r="K1349" s="49" t="e">
        <f>HEX2DEC(LEFT(RIGHT(#REF!,2),1))</f>
        <v>#REF!</v>
      </c>
      <c r="N1349" s="17"/>
      <c r="O1349" s="17"/>
    </row>
    <row r="1350" spans="10:15">
      <c r="J1350" s="17" t="e">
        <f>HEX2DEC(#REF!)</f>
        <v>#REF!</v>
      </c>
      <c r="K1350" s="49" t="e">
        <f t="shared" ref="K1350" si="2779">J1350*$B$3</f>
        <v>#REF!</v>
      </c>
      <c r="L1350" s="49" t="e">
        <f t="shared" ref="L1350" si="2780">K1350+K1351+K1352</f>
        <v>#REF!</v>
      </c>
      <c r="M1350" s="50" t="e">
        <f t="shared" ref="M1350" si="2781">J1353+1</f>
        <v>#REF!</v>
      </c>
      <c r="N1350" s="17"/>
      <c r="O1350" s="17" t="e">
        <f t="shared" ref="O1350" si="2782">IF(AND(K1353=1,K1357=0),L1354-L1350,0)</f>
        <v>#REF!</v>
      </c>
    </row>
    <row r="1351" spans="10:15">
      <c r="J1351" s="17" t="e">
        <f>HEX2DEC(#REF!)</f>
        <v>#REF!</v>
      </c>
      <c r="K1351" s="49" t="e">
        <f t="shared" ref="K1351" si="2783">J1351*$B$2</f>
        <v>#REF!</v>
      </c>
      <c r="L1351" s="49"/>
      <c r="N1351" s="17"/>
      <c r="O1351" s="17"/>
    </row>
    <row r="1352" spans="10:15">
      <c r="J1352" s="17" t="e">
        <f>HEX2DEC(#REF!)</f>
        <v>#REF!</v>
      </c>
      <c r="K1352" s="49" t="e">
        <f t="shared" ref="K1352" si="2784">J1352*1000000000</f>
        <v>#REF!</v>
      </c>
      <c r="L1352" s="49"/>
      <c r="N1352" s="17"/>
      <c r="O1352" s="17"/>
    </row>
    <row r="1353" spans="10:15">
      <c r="J1353" s="17" t="e">
        <f>HEX2DEC(RIGHT(#REF!))</f>
        <v>#REF!</v>
      </c>
      <c r="K1353" s="49" t="e">
        <f>HEX2DEC(LEFT(RIGHT(#REF!,2),1))</f>
        <v>#REF!</v>
      </c>
      <c r="N1353" s="17"/>
      <c r="O1353" s="17"/>
    </row>
    <row r="1354" spans="10:15">
      <c r="J1354" s="17" t="e">
        <f>HEX2DEC(#REF!)</f>
        <v>#REF!</v>
      </c>
      <c r="K1354" s="49" t="e">
        <f t="shared" ref="K1354" si="2785">J1354*$B$3</f>
        <v>#REF!</v>
      </c>
      <c r="L1354" s="49" t="e">
        <f t="shared" ref="L1354" si="2786">K1354+K1355+K1356</f>
        <v>#REF!</v>
      </c>
      <c r="M1354" s="50" t="e">
        <f t="shared" ref="M1354" si="2787">J1357+1</f>
        <v>#REF!</v>
      </c>
      <c r="N1354" s="17"/>
      <c r="O1354" s="17" t="e">
        <f t="shared" ref="O1354" si="2788">IF(AND(K1357=1,K1361=0),L1358-L1354,0)</f>
        <v>#REF!</v>
      </c>
    </row>
    <row r="1355" spans="10:15">
      <c r="J1355" s="17" t="e">
        <f>HEX2DEC(#REF!)</f>
        <v>#REF!</v>
      </c>
      <c r="K1355" s="49" t="e">
        <f t="shared" ref="K1355" si="2789">J1355*$B$2</f>
        <v>#REF!</v>
      </c>
      <c r="L1355" s="49"/>
      <c r="N1355" s="17"/>
      <c r="O1355" s="17"/>
    </row>
    <row r="1356" spans="10:15">
      <c r="J1356" s="17" t="e">
        <f>HEX2DEC(#REF!)</f>
        <v>#REF!</v>
      </c>
      <c r="K1356" s="49" t="e">
        <f t="shared" ref="K1356" si="2790">J1356*1000000000</f>
        <v>#REF!</v>
      </c>
      <c r="L1356" s="49"/>
      <c r="N1356" s="17"/>
      <c r="O1356" s="17"/>
    </row>
    <row r="1357" spans="10:15">
      <c r="J1357" s="17" t="e">
        <f>HEX2DEC(RIGHT(#REF!))</f>
        <v>#REF!</v>
      </c>
      <c r="K1357" s="49" t="e">
        <f>HEX2DEC(LEFT(RIGHT(#REF!,2),1))</f>
        <v>#REF!</v>
      </c>
      <c r="N1357" s="17"/>
      <c r="O1357" s="17"/>
    </row>
    <row r="1358" spans="10:15">
      <c r="J1358" s="17" t="e">
        <f>HEX2DEC(#REF!)</f>
        <v>#REF!</v>
      </c>
      <c r="K1358" s="49" t="e">
        <f t="shared" ref="K1358" si="2791">J1358*$B$3</f>
        <v>#REF!</v>
      </c>
      <c r="L1358" s="49" t="e">
        <f t="shared" ref="L1358" si="2792">K1358+K1359+K1360</f>
        <v>#REF!</v>
      </c>
      <c r="M1358" s="50" t="e">
        <f t="shared" ref="M1358" si="2793">J1361+1</f>
        <v>#REF!</v>
      </c>
      <c r="N1358" s="17"/>
      <c r="O1358" s="17" t="e">
        <f t="shared" ref="O1358" si="2794">IF(AND(K1361=1,K1365=0),L1362-L1358,0)</f>
        <v>#REF!</v>
      </c>
    </row>
    <row r="1359" spans="10:15">
      <c r="J1359" s="17" t="e">
        <f>HEX2DEC(#REF!)</f>
        <v>#REF!</v>
      </c>
      <c r="K1359" s="49" t="e">
        <f t="shared" ref="K1359" si="2795">J1359*$B$2</f>
        <v>#REF!</v>
      </c>
      <c r="L1359" s="49"/>
      <c r="N1359" s="17"/>
      <c r="O1359" s="17"/>
    </row>
    <row r="1360" spans="10:15">
      <c r="J1360" s="17" t="e">
        <f>HEX2DEC(#REF!)</f>
        <v>#REF!</v>
      </c>
      <c r="K1360" s="49" t="e">
        <f t="shared" ref="K1360" si="2796">J1360*1000000000</f>
        <v>#REF!</v>
      </c>
      <c r="L1360" s="49"/>
      <c r="N1360" s="17"/>
      <c r="O1360" s="17"/>
    </row>
    <row r="1361" spans="10:15">
      <c r="J1361" s="17" t="e">
        <f>HEX2DEC(RIGHT(#REF!))</f>
        <v>#REF!</v>
      </c>
      <c r="K1361" s="49" t="e">
        <f>HEX2DEC(LEFT(RIGHT(#REF!,2),1))</f>
        <v>#REF!</v>
      </c>
      <c r="N1361" s="17"/>
      <c r="O1361" s="17"/>
    </row>
    <row r="1362" spans="10:15">
      <c r="J1362" s="17" t="e">
        <f>HEX2DEC(#REF!)</f>
        <v>#REF!</v>
      </c>
      <c r="K1362" s="49" t="e">
        <f t="shared" ref="K1362" si="2797">J1362*$B$3</f>
        <v>#REF!</v>
      </c>
      <c r="L1362" s="49" t="e">
        <f t="shared" ref="L1362" si="2798">K1362+K1363+K1364</f>
        <v>#REF!</v>
      </c>
      <c r="M1362" s="50" t="e">
        <f t="shared" ref="M1362" si="2799">J1365+1</f>
        <v>#REF!</v>
      </c>
      <c r="N1362" s="17"/>
      <c r="O1362" s="17" t="e">
        <f t="shared" ref="O1362" si="2800">IF(AND(K1365=1,K1369=0),L1366-L1362,0)</f>
        <v>#REF!</v>
      </c>
    </row>
    <row r="1363" spans="10:15">
      <c r="J1363" s="17" t="e">
        <f>HEX2DEC(#REF!)</f>
        <v>#REF!</v>
      </c>
      <c r="K1363" s="49" t="e">
        <f t="shared" ref="K1363" si="2801">J1363*$B$2</f>
        <v>#REF!</v>
      </c>
      <c r="L1363" s="49"/>
      <c r="N1363" s="17"/>
      <c r="O1363" s="17"/>
    </row>
    <row r="1364" spans="10:15">
      <c r="J1364" s="17" t="e">
        <f>HEX2DEC(#REF!)</f>
        <v>#REF!</v>
      </c>
      <c r="K1364" s="49" t="e">
        <f t="shared" ref="K1364" si="2802">J1364*1000000000</f>
        <v>#REF!</v>
      </c>
      <c r="L1364" s="49"/>
      <c r="N1364" s="17"/>
      <c r="O1364" s="17"/>
    </row>
    <row r="1365" spans="10:15">
      <c r="J1365" s="17" t="e">
        <f>HEX2DEC(RIGHT(#REF!))</f>
        <v>#REF!</v>
      </c>
      <c r="K1365" s="49" t="e">
        <f>HEX2DEC(LEFT(RIGHT(#REF!,2),1))</f>
        <v>#REF!</v>
      </c>
      <c r="N1365" s="17"/>
      <c r="O1365" s="17"/>
    </row>
    <row r="1366" spans="10:15">
      <c r="J1366" s="17" t="e">
        <f>HEX2DEC(#REF!)</f>
        <v>#REF!</v>
      </c>
      <c r="K1366" s="49" t="e">
        <f t="shared" ref="K1366" si="2803">J1366*$B$3</f>
        <v>#REF!</v>
      </c>
      <c r="L1366" s="49" t="e">
        <f t="shared" ref="L1366" si="2804">K1366+K1367+K1368</f>
        <v>#REF!</v>
      </c>
      <c r="M1366" s="50" t="e">
        <f t="shared" ref="M1366" si="2805">J1369+1</f>
        <v>#REF!</v>
      </c>
      <c r="N1366" s="17"/>
      <c r="O1366" s="17" t="e">
        <f t="shared" ref="O1366" si="2806">IF(AND(K1369=1,K1373=0),L1370-L1366,0)</f>
        <v>#REF!</v>
      </c>
    </row>
    <row r="1367" spans="10:15">
      <c r="J1367" s="17" t="e">
        <f>HEX2DEC(#REF!)</f>
        <v>#REF!</v>
      </c>
      <c r="K1367" s="49" t="e">
        <f t="shared" ref="K1367" si="2807">J1367*$B$2</f>
        <v>#REF!</v>
      </c>
      <c r="L1367" s="49"/>
      <c r="N1367" s="17"/>
      <c r="O1367" s="17"/>
    </row>
    <row r="1368" spans="10:15">
      <c r="J1368" s="17" t="e">
        <f>HEX2DEC(#REF!)</f>
        <v>#REF!</v>
      </c>
      <c r="K1368" s="49" t="e">
        <f t="shared" ref="K1368" si="2808">J1368*1000000000</f>
        <v>#REF!</v>
      </c>
      <c r="L1368" s="49"/>
      <c r="N1368" s="17"/>
      <c r="O1368" s="17"/>
    </row>
    <row r="1369" spans="10:15">
      <c r="J1369" s="17" t="e">
        <f>HEX2DEC(RIGHT(#REF!))</f>
        <v>#REF!</v>
      </c>
      <c r="K1369" s="49" t="e">
        <f>HEX2DEC(LEFT(RIGHT(#REF!,2),1))</f>
        <v>#REF!</v>
      </c>
      <c r="N1369" s="17"/>
      <c r="O1369" s="17"/>
    </row>
    <row r="1370" spans="10:15">
      <c r="J1370" s="17" t="e">
        <f>HEX2DEC(#REF!)</f>
        <v>#REF!</v>
      </c>
      <c r="K1370" s="49" t="e">
        <f t="shared" ref="K1370" si="2809">J1370*$B$3</f>
        <v>#REF!</v>
      </c>
      <c r="L1370" s="49" t="e">
        <f t="shared" ref="L1370" si="2810">K1370+K1371+K1372</f>
        <v>#REF!</v>
      </c>
      <c r="M1370" s="50" t="e">
        <f t="shared" ref="M1370" si="2811">J1373+1</f>
        <v>#REF!</v>
      </c>
      <c r="N1370" s="17"/>
      <c r="O1370" s="17" t="e">
        <f t="shared" ref="O1370" si="2812">IF(AND(K1373=1,K1377=0),L1374-L1370,0)</f>
        <v>#REF!</v>
      </c>
    </row>
    <row r="1371" spans="10:15">
      <c r="J1371" s="17" t="e">
        <f>HEX2DEC(#REF!)</f>
        <v>#REF!</v>
      </c>
      <c r="K1371" s="49" t="e">
        <f t="shared" ref="K1371" si="2813">J1371*$B$2</f>
        <v>#REF!</v>
      </c>
      <c r="L1371" s="49"/>
      <c r="N1371" s="17"/>
      <c r="O1371" s="17"/>
    </row>
    <row r="1372" spans="10:15">
      <c r="J1372" s="17" t="e">
        <f>HEX2DEC(#REF!)</f>
        <v>#REF!</v>
      </c>
      <c r="K1372" s="49" t="e">
        <f t="shared" ref="K1372" si="2814">J1372*1000000000</f>
        <v>#REF!</v>
      </c>
      <c r="L1372" s="49"/>
      <c r="N1372" s="17"/>
      <c r="O1372" s="17"/>
    </row>
    <row r="1373" spans="10:15">
      <c r="J1373" s="17" t="e">
        <f>HEX2DEC(RIGHT(#REF!))</f>
        <v>#REF!</v>
      </c>
      <c r="K1373" s="49" t="e">
        <f>HEX2DEC(LEFT(RIGHT(#REF!,2),1))</f>
        <v>#REF!</v>
      </c>
      <c r="N1373" s="17"/>
      <c r="O1373" s="17"/>
    </row>
    <row r="1374" spans="10:15">
      <c r="J1374" s="17" t="e">
        <f>HEX2DEC(#REF!)</f>
        <v>#REF!</v>
      </c>
      <c r="K1374" s="49" t="e">
        <f t="shared" ref="K1374" si="2815">J1374*$B$3</f>
        <v>#REF!</v>
      </c>
      <c r="L1374" s="49" t="e">
        <f t="shared" ref="L1374" si="2816">K1374+K1375+K1376</f>
        <v>#REF!</v>
      </c>
      <c r="M1374" s="50" t="e">
        <f t="shared" ref="M1374" si="2817">J1377+1</f>
        <v>#REF!</v>
      </c>
      <c r="N1374" s="17"/>
      <c r="O1374" s="17" t="e">
        <f t="shared" ref="O1374" si="2818">IF(AND(K1377=1,K1381=0),L1378-L1374,0)</f>
        <v>#REF!</v>
      </c>
    </row>
    <row r="1375" spans="10:15">
      <c r="J1375" s="17" t="e">
        <f>HEX2DEC(#REF!)</f>
        <v>#REF!</v>
      </c>
      <c r="K1375" s="49" t="e">
        <f t="shared" ref="K1375" si="2819">J1375*$B$2</f>
        <v>#REF!</v>
      </c>
      <c r="L1375" s="49"/>
      <c r="N1375" s="17"/>
      <c r="O1375" s="17"/>
    </row>
    <row r="1376" spans="10:15">
      <c r="J1376" s="17" t="e">
        <f>HEX2DEC(#REF!)</f>
        <v>#REF!</v>
      </c>
      <c r="K1376" s="49" t="e">
        <f t="shared" ref="K1376" si="2820">J1376*1000000000</f>
        <v>#REF!</v>
      </c>
      <c r="L1376" s="49"/>
      <c r="N1376" s="17"/>
      <c r="O1376" s="17"/>
    </row>
    <row r="1377" spans="10:15">
      <c r="J1377" s="17" t="e">
        <f>HEX2DEC(RIGHT(#REF!))</f>
        <v>#REF!</v>
      </c>
      <c r="K1377" s="49" t="e">
        <f>HEX2DEC(LEFT(RIGHT(#REF!,2),1))</f>
        <v>#REF!</v>
      </c>
      <c r="N1377" s="17"/>
      <c r="O1377" s="17"/>
    </row>
    <row r="1378" spans="10:15">
      <c r="J1378" s="17" t="e">
        <f>HEX2DEC(#REF!)</f>
        <v>#REF!</v>
      </c>
      <c r="K1378" s="49" t="e">
        <f t="shared" ref="K1378" si="2821">J1378*$B$3</f>
        <v>#REF!</v>
      </c>
      <c r="L1378" s="49" t="e">
        <f t="shared" ref="L1378" si="2822">K1378+K1379+K1380</f>
        <v>#REF!</v>
      </c>
      <c r="M1378" s="50" t="e">
        <f t="shared" ref="M1378" si="2823">J1381+1</f>
        <v>#REF!</v>
      </c>
      <c r="N1378" s="17"/>
      <c r="O1378" s="17" t="e">
        <f t="shared" ref="O1378" si="2824">IF(AND(K1381=1,K1385=0),L1382-L1378,0)</f>
        <v>#REF!</v>
      </c>
    </row>
    <row r="1379" spans="10:15">
      <c r="J1379" s="17" t="e">
        <f>HEX2DEC(#REF!)</f>
        <v>#REF!</v>
      </c>
      <c r="K1379" s="49" t="e">
        <f t="shared" ref="K1379" si="2825">J1379*$B$2</f>
        <v>#REF!</v>
      </c>
      <c r="L1379" s="49"/>
      <c r="N1379" s="17"/>
      <c r="O1379" s="17"/>
    </row>
    <row r="1380" spans="10:15">
      <c r="J1380" s="17" t="e">
        <f>HEX2DEC(#REF!)</f>
        <v>#REF!</v>
      </c>
      <c r="K1380" s="49" t="e">
        <f t="shared" ref="K1380" si="2826">J1380*1000000000</f>
        <v>#REF!</v>
      </c>
      <c r="L1380" s="49"/>
      <c r="N1380" s="17"/>
      <c r="O1380" s="17"/>
    </row>
    <row r="1381" spans="10:15">
      <c r="J1381" s="17" t="e">
        <f>HEX2DEC(RIGHT(#REF!))</f>
        <v>#REF!</v>
      </c>
      <c r="K1381" s="49" t="e">
        <f>HEX2DEC(LEFT(RIGHT(#REF!,2),1))</f>
        <v>#REF!</v>
      </c>
      <c r="N1381" s="17"/>
      <c r="O1381" s="17"/>
    </row>
    <row r="1382" spans="10:15">
      <c r="J1382" s="17" t="e">
        <f>HEX2DEC(#REF!)</f>
        <v>#REF!</v>
      </c>
      <c r="K1382" s="49" t="e">
        <f t="shared" ref="K1382" si="2827">J1382*$B$3</f>
        <v>#REF!</v>
      </c>
      <c r="L1382" s="49" t="e">
        <f t="shared" ref="L1382" si="2828">K1382+K1383+K1384</f>
        <v>#REF!</v>
      </c>
      <c r="M1382" s="50" t="e">
        <f t="shared" ref="M1382" si="2829">J1385+1</f>
        <v>#REF!</v>
      </c>
      <c r="N1382" s="17"/>
      <c r="O1382" s="17" t="e">
        <f t="shared" ref="O1382" si="2830">IF(AND(K1385=1,K1389=0),L1386-L1382,0)</f>
        <v>#REF!</v>
      </c>
    </row>
    <row r="1383" spans="10:15">
      <c r="J1383" s="17" t="e">
        <f>HEX2DEC(#REF!)</f>
        <v>#REF!</v>
      </c>
      <c r="K1383" s="49" t="e">
        <f t="shared" ref="K1383" si="2831">J1383*$B$2</f>
        <v>#REF!</v>
      </c>
      <c r="L1383" s="49"/>
      <c r="N1383" s="17"/>
      <c r="O1383" s="17"/>
    </row>
    <row r="1384" spans="10:15">
      <c r="J1384" s="17" t="e">
        <f>HEX2DEC(#REF!)</f>
        <v>#REF!</v>
      </c>
      <c r="K1384" s="49" t="e">
        <f t="shared" ref="K1384" si="2832">J1384*1000000000</f>
        <v>#REF!</v>
      </c>
      <c r="L1384" s="49"/>
      <c r="N1384" s="17"/>
      <c r="O1384" s="17"/>
    </row>
    <row r="1385" spans="10:15">
      <c r="J1385" s="17" t="e">
        <f>HEX2DEC(RIGHT(#REF!))</f>
        <v>#REF!</v>
      </c>
      <c r="K1385" s="49" t="e">
        <f>HEX2DEC(LEFT(RIGHT(#REF!,2),1))</f>
        <v>#REF!</v>
      </c>
      <c r="N1385" s="17"/>
      <c r="O1385" s="17"/>
    </row>
    <row r="1386" spans="10:15">
      <c r="J1386" s="17" t="e">
        <f>HEX2DEC(#REF!)</f>
        <v>#REF!</v>
      </c>
      <c r="K1386" s="49" t="e">
        <f t="shared" ref="K1386" si="2833">J1386*$B$3</f>
        <v>#REF!</v>
      </c>
      <c r="L1386" s="49" t="e">
        <f t="shared" ref="L1386" si="2834">K1386+K1387+K1388</f>
        <v>#REF!</v>
      </c>
      <c r="M1386" s="50" t="e">
        <f t="shared" ref="M1386" si="2835">J1389+1</f>
        <v>#REF!</v>
      </c>
      <c r="N1386" s="17"/>
      <c r="O1386" s="17" t="e">
        <f t="shared" ref="O1386" si="2836">IF(AND(K1389=1,K1393=0),L1390-L1386,0)</f>
        <v>#REF!</v>
      </c>
    </row>
    <row r="1387" spans="10:15">
      <c r="J1387" s="17" t="e">
        <f>HEX2DEC(#REF!)</f>
        <v>#REF!</v>
      </c>
      <c r="K1387" s="49" t="e">
        <f t="shared" ref="K1387" si="2837">J1387*$B$2</f>
        <v>#REF!</v>
      </c>
      <c r="L1387" s="49"/>
      <c r="N1387" s="17"/>
      <c r="O1387" s="17"/>
    </row>
    <row r="1388" spans="10:15">
      <c r="J1388" s="17" t="e">
        <f>HEX2DEC(#REF!)</f>
        <v>#REF!</v>
      </c>
      <c r="K1388" s="49" t="e">
        <f t="shared" ref="K1388" si="2838">J1388*1000000000</f>
        <v>#REF!</v>
      </c>
      <c r="L1388" s="49"/>
      <c r="N1388" s="17"/>
      <c r="O1388" s="17"/>
    </row>
    <row r="1389" spans="10:15">
      <c r="J1389" s="17" t="e">
        <f>HEX2DEC(RIGHT(#REF!))</f>
        <v>#REF!</v>
      </c>
      <c r="K1389" s="49" t="e">
        <f>HEX2DEC(LEFT(RIGHT(#REF!,2),1))</f>
        <v>#REF!</v>
      </c>
      <c r="N1389" s="17"/>
      <c r="O1389" s="17"/>
    </row>
    <row r="1390" spans="10:15">
      <c r="J1390" s="17" t="e">
        <f>HEX2DEC(#REF!)</f>
        <v>#REF!</v>
      </c>
      <c r="K1390" s="49" t="e">
        <f t="shared" ref="K1390" si="2839">J1390*$B$3</f>
        <v>#REF!</v>
      </c>
      <c r="L1390" s="49" t="e">
        <f t="shared" ref="L1390" si="2840">K1390+K1391+K1392</f>
        <v>#REF!</v>
      </c>
      <c r="M1390" s="50" t="e">
        <f t="shared" ref="M1390" si="2841">J1393+1</f>
        <v>#REF!</v>
      </c>
      <c r="N1390" s="17"/>
      <c r="O1390" s="17" t="e">
        <f t="shared" ref="O1390" si="2842">IF(AND(K1393=1,K1397=0),L1394-L1390,0)</f>
        <v>#REF!</v>
      </c>
    </row>
    <row r="1391" spans="10:15">
      <c r="J1391" s="17" t="e">
        <f>HEX2DEC(#REF!)</f>
        <v>#REF!</v>
      </c>
      <c r="K1391" s="49" t="e">
        <f t="shared" ref="K1391" si="2843">J1391*$B$2</f>
        <v>#REF!</v>
      </c>
      <c r="L1391" s="49"/>
      <c r="N1391" s="17"/>
      <c r="O1391" s="17"/>
    </row>
    <row r="1392" spans="10:15">
      <c r="J1392" s="17" t="e">
        <f>HEX2DEC(#REF!)</f>
        <v>#REF!</v>
      </c>
      <c r="K1392" s="49" t="e">
        <f t="shared" ref="K1392" si="2844">J1392*1000000000</f>
        <v>#REF!</v>
      </c>
      <c r="L1392" s="49"/>
      <c r="N1392" s="17"/>
      <c r="O1392" s="17"/>
    </row>
    <row r="1393" spans="10:15">
      <c r="J1393" s="17" t="e">
        <f>HEX2DEC(RIGHT(#REF!))</f>
        <v>#REF!</v>
      </c>
      <c r="K1393" s="49" t="e">
        <f>HEX2DEC(LEFT(RIGHT(#REF!,2),1))</f>
        <v>#REF!</v>
      </c>
      <c r="N1393" s="17"/>
      <c r="O1393" s="17"/>
    </row>
    <row r="1394" spans="10:15">
      <c r="J1394" s="17" t="e">
        <f>HEX2DEC(#REF!)</f>
        <v>#REF!</v>
      </c>
      <c r="K1394" s="49" t="e">
        <f t="shared" ref="K1394" si="2845">J1394*$B$3</f>
        <v>#REF!</v>
      </c>
      <c r="L1394" s="49" t="e">
        <f t="shared" ref="L1394" si="2846">K1394+K1395+K1396</f>
        <v>#REF!</v>
      </c>
      <c r="M1394" s="50" t="e">
        <f t="shared" ref="M1394" si="2847">J1397+1</f>
        <v>#REF!</v>
      </c>
      <c r="N1394" s="17"/>
      <c r="O1394" s="17" t="e">
        <f t="shared" ref="O1394" si="2848">IF(AND(K1397=1,K1401=0),L1398-L1394,0)</f>
        <v>#REF!</v>
      </c>
    </row>
    <row r="1395" spans="10:15">
      <c r="J1395" s="17" t="e">
        <f>HEX2DEC(#REF!)</f>
        <v>#REF!</v>
      </c>
      <c r="K1395" s="49" t="e">
        <f t="shared" ref="K1395" si="2849">J1395*$B$2</f>
        <v>#REF!</v>
      </c>
      <c r="L1395" s="49"/>
      <c r="N1395" s="17"/>
      <c r="O1395" s="17"/>
    </row>
    <row r="1396" spans="10:15">
      <c r="J1396" s="17" t="e">
        <f>HEX2DEC(#REF!)</f>
        <v>#REF!</v>
      </c>
      <c r="K1396" s="49" t="e">
        <f t="shared" ref="K1396" si="2850">J1396*1000000000</f>
        <v>#REF!</v>
      </c>
      <c r="L1396" s="49"/>
      <c r="N1396" s="17"/>
      <c r="O1396" s="17"/>
    </row>
    <row r="1397" spans="10:15">
      <c r="J1397" s="17" t="e">
        <f>HEX2DEC(RIGHT(#REF!))</f>
        <v>#REF!</v>
      </c>
      <c r="K1397" s="49" t="e">
        <f>HEX2DEC(LEFT(RIGHT(#REF!,2),1))</f>
        <v>#REF!</v>
      </c>
      <c r="N1397" s="17"/>
      <c r="O1397" s="17"/>
    </row>
    <row r="1398" spans="10:15">
      <c r="J1398" s="17" t="e">
        <f>HEX2DEC(#REF!)</f>
        <v>#REF!</v>
      </c>
      <c r="K1398" s="49" t="e">
        <f t="shared" ref="K1398" si="2851">J1398*$B$3</f>
        <v>#REF!</v>
      </c>
      <c r="L1398" s="49" t="e">
        <f t="shared" ref="L1398" si="2852">K1398+K1399+K1400</f>
        <v>#REF!</v>
      </c>
      <c r="M1398" s="50" t="e">
        <f t="shared" ref="M1398" si="2853">J1401+1</f>
        <v>#REF!</v>
      </c>
      <c r="N1398" s="17"/>
      <c r="O1398" s="17" t="e">
        <f t="shared" ref="O1398" si="2854">IF(AND(K1401=1,K1405=0),L1402-L1398,0)</f>
        <v>#REF!</v>
      </c>
    </row>
    <row r="1399" spans="10:15">
      <c r="J1399" s="17" t="e">
        <f>HEX2DEC(#REF!)</f>
        <v>#REF!</v>
      </c>
      <c r="K1399" s="49" t="e">
        <f t="shared" ref="K1399" si="2855">J1399*$B$2</f>
        <v>#REF!</v>
      </c>
      <c r="L1399" s="49"/>
      <c r="N1399" s="17"/>
      <c r="O1399" s="17"/>
    </row>
    <row r="1400" spans="10:15">
      <c r="J1400" s="17" t="e">
        <f>HEX2DEC(#REF!)</f>
        <v>#REF!</v>
      </c>
      <c r="K1400" s="49" t="e">
        <f t="shared" ref="K1400" si="2856">J1400*1000000000</f>
        <v>#REF!</v>
      </c>
      <c r="L1400" s="49"/>
      <c r="N1400" s="17"/>
      <c r="O1400" s="17"/>
    </row>
    <row r="1401" spans="10:15">
      <c r="J1401" s="17" t="e">
        <f>HEX2DEC(RIGHT(#REF!))</f>
        <v>#REF!</v>
      </c>
      <c r="K1401" s="49" t="e">
        <f>HEX2DEC(LEFT(RIGHT(#REF!,2),1))</f>
        <v>#REF!</v>
      </c>
      <c r="N1401" s="17"/>
      <c r="O1401" s="17"/>
    </row>
    <row r="1402" spans="10:15">
      <c r="J1402" s="17" t="e">
        <f>HEX2DEC(#REF!)</f>
        <v>#REF!</v>
      </c>
      <c r="K1402" s="49" t="e">
        <f t="shared" ref="K1402" si="2857">J1402*$B$3</f>
        <v>#REF!</v>
      </c>
      <c r="L1402" s="49" t="e">
        <f t="shared" ref="L1402" si="2858">K1402+K1403+K1404</f>
        <v>#REF!</v>
      </c>
      <c r="M1402" s="50" t="e">
        <f t="shared" ref="M1402" si="2859">J1405+1</f>
        <v>#REF!</v>
      </c>
      <c r="N1402" s="17"/>
      <c r="O1402" s="17" t="e">
        <f t="shared" ref="O1402" si="2860">IF(AND(K1405=1,K1409=0),L1406-L1402,0)</f>
        <v>#REF!</v>
      </c>
    </row>
    <row r="1403" spans="10:15">
      <c r="J1403" s="17" t="e">
        <f>HEX2DEC(#REF!)</f>
        <v>#REF!</v>
      </c>
      <c r="K1403" s="49" t="e">
        <f t="shared" ref="K1403" si="2861">J1403*$B$2</f>
        <v>#REF!</v>
      </c>
      <c r="L1403" s="49"/>
      <c r="N1403" s="17"/>
      <c r="O1403" s="17"/>
    </row>
    <row r="1404" spans="10:15">
      <c r="J1404" s="17" t="e">
        <f>HEX2DEC(#REF!)</f>
        <v>#REF!</v>
      </c>
      <c r="K1404" s="49" t="e">
        <f t="shared" ref="K1404" si="2862">J1404*1000000000</f>
        <v>#REF!</v>
      </c>
      <c r="L1404" s="49"/>
      <c r="N1404" s="17"/>
      <c r="O1404" s="17"/>
    </row>
    <row r="1405" spans="10:15">
      <c r="J1405" s="17" t="e">
        <f>HEX2DEC(RIGHT(#REF!))</f>
        <v>#REF!</v>
      </c>
      <c r="K1405" s="49" t="e">
        <f>HEX2DEC(LEFT(RIGHT(#REF!,2),1))</f>
        <v>#REF!</v>
      </c>
      <c r="N1405" s="17"/>
      <c r="O1405" s="17"/>
    </row>
    <row r="1406" spans="10:15">
      <c r="J1406" s="17" t="e">
        <f>HEX2DEC(#REF!)</f>
        <v>#REF!</v>
      </c>
      <c r="K1406" s="49" t="e">
        <f t="shared" ref="K1406" si="2863">J1406*$B$3</f>
        <v>#REF!</v>
      </c>
      <c r="L1406" s="49" t="e">
        <f t="shared" ref="L1406" si="2864">K1406+K1407+K1408</f>
        <v>#REF!</v>
      </c>
      <c r="M1406" s="50" t="e">
        <f t="shared" ref="M1406" si="2865">J1409+1</f>
        <v>#REF!</v>
      </c>
      <c r="N1406" s="17"/>
      <c r="O1406" s="17" t="e">
        <f t="shared" ref="O1406" si="2866">IF(AND(K1409=1,K1413=0),L1410-L1406,0)</f>
        <v>#REF!</v>
      </c>
    </row>
    <row r="1407" spans="10:15">
      <c r="J1407" s="17" t="e">
        <f>HEX2DEC(#REF!)</f>
        <v>#REF!</v>
      </c>
      <c r="K1407" s="49" t="e">
        <f t="shared" ref="K1407" si="2867">J1407*$B$2</f>
        <v>#REF!</v>
      </c>
      <c r="L1407" s="49"/>
      <c r="N1407" s="17"/>
      <c r="O1407" s="17"/>
    </row>
    <row r="1408" spans="10:15">
      <c r="J1408" s="17" t="e">
        <f>HEX2DEC(#REF!)</f>
        <v>#REF!</v>
      </c>
      <c r="K1408" s="49" t="e">
        <f t="shared" ref="K1408" si="2868">J1408*1000000000</f>
        <v>#REF!</v>
      </c>
      <c r="L1408" s="49"/>
      <c r="N1408" s="17"/>
      <c r="O1408" s="17"/>
    </row>
    <row r="1409" spans="10:15">
      <c r="J1409" s="17" t="e">
        <f>HEX2DEC(RIGHT(#REF!))</f>
        <v>#REF!</v>
      </c>
      <c r="K1409" s="49" t="e">
        <f>HEX2DEC(LEFT(RIGHT(#REF!,2),1))</f>
        <v>#REF!</v>
      </c>
      <c r="N1409" s="17"/>
      <c r="O1409" s="17"/>
    </row>
    <row r="1410" spans="10:15">
      <c r="J1410" s="17" t="e">
        <f>HEX2DEC(#REF!)</f>
        <v>#REF!</v>
      </c>
      <c r="K1410" s="49" t="e">
        <f t="shared" ref="K1410" si="2869">J1410*$B$3</f>
        <v>#REF!</v>
      </c>
      <c r="L1410" s="49" t="e">
        <f t="shared" ref="L1410" si="2870">K1410+K1411+K1412</f>
        <v>#REF!</v>
      </c>
      <c r="M1410" s="50" t="e">
        <f t="shared" ref="M1410" si="2871">J1413+1</f>
        <v>#REF!</v>
      </c>
      <c r="N1410" s="17"/>
      <c r="O1410" s="17" t="e">
        <f t="shared" ref="O1410" si="2872">IF(AND(K1413=1,K1417=0),L1414-L1410,0)</f>
        <v>#REF!</v>
      </c>
    </row>
    <row r="1411" spans="10:15">
      <c r="J1411" s="17" t="e">
        <f>HEX2DEC(#REF!)</f>
        <v>#REF!</v>
      </c>
      <c r="K1411" s="49" t="e">
        <f t="shared" ref="K1411" si="2873">J1411*$B$2</f>
        <v>#REF!</v>
      </c>
      <c r="L1411" s="49"/>
      <c r="N1411" s="17"/>
      <c r="O1411" s="17"/>
    </row>
    <row r="1412" spans="10:15">
      <c r="J1412" s="17" t="e">
        <f>HEX2DEC(#REF!)</f>
        <v>#REF!</v>
      </c>
      <c r="K1412" s="49" t="e">
        <f t="shared" ref="K1412" si="2874">J1412*1000000000</f>
        <v>#REF!</v>
      </c>
      <c r="L1412" s="49"/>
      <c r="N1412" s="17"/>
      <c r="O1412" s="17"/>
    </row>
    <row r="1413" spans="10:15">
      <c r="J1413" s="17" t="e">
        <f>HEX2DEC(RIGHT(#REF!))</f>
        <v>#REF!</v>
      </c>
      <c r="K1413" s="49" t="e">
        <f>HEX2DEC(LEFT(RIGHT(#REF!,2),1))</f>
        <v>#REF!</v>
      </c>
      <c r="N1413" s="17"/>
      <c r="O1413" s="17"/>
    </row>
    <row r="1414" spans="10:15">
      <c r="J1414" s="17" t="e">
        <f>HEX2DEC(#REF!)</f>
        <v>#REF!</v>
      </c>
      <c r="K1414" s="49" t="e">
        <f t="shared" ref="K1414" si="2875">J1414*$B$3</f>
        <v>#REF!</v>
      </c>
      <c r="L1414" s="49" t="e">
        <f t="shared" ref="L1414" si="2876">K1414+K1415+K1416</f>
        <v>#REF!</v>
      </c>
      <c r="M1414" s="50" t="e">
        <f t="shared" ref="M1414" si="2877">J1417+1</f>
        <v>#REF!</v>
      </c>
      <c r="N1414" s="17"/>
      <c r="O1414" s="17" t="e">
        <f t="shared" ref="O1414" si="2878">IF(AND(K1417=1,K1421=0),L1418-L1414,0)</f>
        <v>#REF!</v>
      </c>
    </row>
    <row r="1415" spans="10:15">
      <c r="J1415" s="17" t="e">
        <f>HEX2DEC(#REF!)</f>
        <v>#REF!</v>
      </c>
      <c r="K1415" s="49" t="e">
        <f t="shared" ref="K1415" si="2879">J1415*$B$2</f>
        <v>#REF!</v>
      </c>
      <c r="L1415" s="49"/>
      <c r="N1415" s="17"/>
      <c r="O1415" s="17"/>
    </row>
    <row r="1416" spans="10:15">
      <c r="J1416" s="17" t="e">
        <f>HEX2DEC(#REF!)</f>
        <v>#REF!</v>
      </c>
      <c r="K1416" s="49" t="e">
        <f t="shared" ref="K1416" si="2880">J1416*1000000000</f>
        <v>#REF!</v>
      </c>
      <c r="L1416" s="49"/>
      <c r="N1416" s="17"/>
      <c r="O1416" s="17"/>
    </row>
    <row r="1417" spans="10:15">
      <c r="J1417" s="17" t="e">
        <f>HEX2DEC(RIGHT(#REF!))</f>
        <v>#REF!</v>
      </c>
      <c r="K1417" s="49" t="e">
        <f>HEX2DEC(LEFT(RIGHT(#REF!,2),1))</f>
        <v>#REF!</v>
      </c>
      <c r="N1417" s="17"/>
      <c r="O1417" s="17"/>
    </row>
    <row r="1418" spans="10:15">
      <c r="J1418" s="17" t="e">
        <f>HEX2DEC(#REF!)</f>
        <v>#REF!</v>
      </c>
      <c r="K1418" s="49" t="e">
        <f t="shared" ref="K1418" si="2881">J1418*$B$3</f>
        <v>#REF!</v>
      </c>
      <c r="L1418" s="49" t="e">
        <f t="shared" ref="L1418" si="2882">K1418+K1419+K1420</f>
        <v>#REF!</v>
      </c>
      <c r="M1418" s="50" t="e">
        <f t="shared" ref="M1418" si="2883">J1421+1</f>
        <v>#REF!</v>
      </c>
      <c r="N1418" s="17"/>
      <c r="O1418" s="17" t="e">
        <f t="shared" ref="O1418" si="2884">IF(AND(K1421=1,K1425=0),L1422-L1418,0)</f>
        <v>#REF!</v>
      </c>
    </row>
    <row r="1419" spans="10:15">
      <c r="J1419" s="17" t="e">
        <f>HEX2DEC(#REF!)</f>
        <v>#REF!</v>
      </c>
      <c r="K1419" s="49" t="e">
        <f t="shared" ref="K1419" si="2885">J1419*$B$2</f>
        <v>#REF!</v>
      </c>
      <c r="L1419" s="49"/>
      <c r="N1419" s="17"/>
      <c r="O1419" s="17"/>
    </row>
    <row r="1420" spans="10:15">
      <c r="J1420" s="17" t="e">
        <f>HEX2DEC(#REF!)</f>
        <v>#REF!</v>
      </c>
      <c r="K1420" s="49" t="e">
        <f t="shared" ref="K1420" si="2886">J1420*1000000000</f>
        <v>#REF!</v>
      </c>
      <c r="L1420" s="49"/>
      <c r="N1420" s="17"/>
      <c r="O1420" s="17"/>
    </row>
    <row r="1421" spans="10:15">
      <c r="J1421" s="17" t="e">
        <f>HEX2DEC(RIGHT(#REF!))</f>
        <v>#REF!</v>
      </c>
      <c r="K1421" s="49" t="e">
        <f>HEX2DEC(LEFT(RIGHT(#REF!,2),1))</f>
        <v>#REF!</v>
      </c>
      <c r="N1421" s="17"/>
      <c r="O1421" s="17"/>
    </row>
    <row r="1422" spans="10:15">
      <c r="J1422" s="17" t="e">
        <f>HEX2DEC(#REF!)</f>
        <v>#REF!</v>
      </c>
      <c r="K1422" s="49" t="e">
        <f t="shared" ref="K1422" si="2887">J1422*$B$3</f>
        <v>#REF!</v>
      </c>
      <c r="L1422" s="49" t="e">
        <f t="shared" ref="L1422" si="2888">K1422+K1423+K1424</f>
        <v>#REF!</v>
      </c>
      <c r="M1422" s="50" t="e">
        <f t="shared" ref="M1422" si="2889">J1425+1</f>
        <v>#REF!</v>
      </c>
      <c r="N1422" s="17"/>
      <c r="O1422" s="17" t="e">
        <f t="shared" ref="O1422" si="2890">IF(AND(K1425=1,K1429=0),L1426-L1422,0)</f>
        <v>#REF!</v>
      </c>
    </row>
    <row r="1423" spans="10:15">
      <c r="J1423" s="17" t="e">
        <f>HEX2DEC(#REF!)</f>
        <v>#REF!</v>
      </c>
      <c r="K1423" s="49" t="e">
        <f t="shared" ref="K1423" si="2891">J1423*$B$2</f>
        <v>#REF!</v>
      </c>
      <c r="L1423" s="49"/>
      <c r="N1423" s="17"/>
      <c r="O1423" s="17"/>
    </row>
    <row r="1424" spans="10:15">
      <c r="J1424" s="17" t="e">
        <f>HEX2DEC(#REF!)</f>
        <v>#REF!</v>
      </c>
      <c r="K1424" s="49" t="e">
        <f t="shared" ref="K1424" si="2892">J1424*1000000000</f>
        <v>#REF!</v>
      </c>
      <c r="L1424" s="49"/>
      <c r="N1424" s="17"/>
      <c r="O1424" s="17"/>
    </row>
    <row r="1425" spans="10:15">
      <c r="J1425" s="17" t="e">
        <f>HEX2DEC(RIGHT(#REF!))</f>
        <v>#REF!</v>
      </c>
      <c r="K1425" s="49" t="e">
        <f>HEX2DEC(LEFT(RIGHT(#REF!,2),1))</f>
        <v>#REF!</v>
      </c>
      <c r="N1425" s="17"/>
      <c r="O1425" s="17"/>
    </row>
    <row r="1426" spans="10:15">
      <c r="J1426" s="17" t="e">
        <f>HEX2DEC(#REF!)</f>
        <v>#REF!</v>
      </c>
      <c r="K1426" s="49" t="e">
        <f t="shared" ref="K1426" si="2893">J1426*$B$3</f>
        <v>#REF!</v>
      </c>
      <c r="L1426" s="49" t="e">
        <f t="shared" ref="L1426" si="2894">K1426+K1427+K1428</f>
        <v>#REF!</v>
      </c>
      <c r="M1426" s="50" t="e">
        <f t="shared" ref="M1426" si="2895">J1429+1</f>
        <v>#REF!</v>
      </c>
      <c r="N1426" s="17"/>
      <c r="O1426" s="17" t="e">
        <f t="shared" ref="O1426" si="2896">IF(AND(K1429=1,K1433=0),L1430-L1426,0)</f>
        <v>#REF!</v>
      </c>
    </row>
    <row r="1427" spans="10:15">
      <c r="J1427" s="17" t="e">
        <f>HEX2DEC(#REF!)</f>
        <v>#REF!</v>
      </c>
      <c r="K1427" s="49" t="e">
        <f t="shared" ref="K1427" si="2897">J1427*$B$2</f>
        <v>#REF!</v>
      </c>
      <c r="L1427" s="49"/>
      <c r="N1427" s="17"/>
      <c r="O1427" s="17"/>
    </row>
    <row r="1428" spans="10:15">
      <c r="J1428" s="17" t="e">
        <f>HEX2DEC(#REF!)</f>
        <v>#REF!</v>
      </c>
      <c r="K1428" s="49" t="e">
        <f t="shared" ref="K1428" si="2898">J1428*1000000000</f>
        <v>#REF!</v>
      </c>
      <c r="L1428" s="49"/>
      <c r="N1428" s="17"/>
      <c r="O1428" s="17"/>
    </row>
    <row r="1429" spans="10:15">
      <c r="J1429" s="17" t="e">
        <f>HEX2DEC(RIGHT(#REF!))</f>
        <v>#REF!</v>
      </c>
      <c r="K1429" s="49" t="e">
        <f>HEX2DEC(LEFT(RIGHT(#REF!,2),1))</f>
        <v>#REF!</v>
      </c>
      <c r="N1429" s="17"/>
      <c r="O1429" s="17"/>
    </row>
    <row r="1430" spans="10:15">
      <c r="J1430" s="17" t="e">
        <f>HEX2DEC(#REF!)</f>
        <v>#REF!</v>
      </c>
      <c r="K1430" s="49" t="e">
        <f t="shared" ref="K1430" si="2899">J1430*$B$3</f>
        <v>#REF!</v>
      </c>
      <c r="L1430" s="49" t="e">
        <f t="shared" ref="L1430" si="2900">K1430+K1431+K1432</f>
        <v>#REF!</v>
      </c>
      <c r="M1430" s="50" t="e">
        <f t="shared" ref="M1430" si="2901">J1433+1</f>
        <v>#REF!</v>
      </c>
      <c r="N1430" s="17"/>
      <c r="O1430" s="17" t="e">
        <f t="shared" ref="O1430" si="2902">IF(AND(K1433=1,K1437=0),L1434-L1430,0)</f>
        <v>#REF!</v>
      </c>
    </row>
    <row r="1431" spans="10:15">
      <c r="J1431" s="17" t="e">
        <f>HEX2DEC(#REF!)</f>
        <v>#REF!</v>
      </c>
      <c r="K1431" s="49" t="e">
        <f t="shared" ref="K1431" si="2903">J1431*$B$2</f>
        <v>#REF!</v>
      </c>
      <c r="L1431" s="49"/>
      <c r="N1431" s="17"/>
      <c r="O1431" s="17"/>
    </row>
    <row r="1432" spans="10:15">
      <c r="J1432" s="17" t="e">
        <f>HEX2DEC(#REF!)</f>
        <v>#REF!</v>
      </c>
      <c r="K1432" s="49" t="e">
        <f t="shared" ref="K1432" si="2904">J1432*1000000000</f>
        <v>#REF!</v>
      </c>
      <c r="L1432" s="49"/>
      <c r="N1432" s="17"/>
      <c r="O1432" s="17"/>
    </row>
    <row r="1433" spans="10:15">
      <c r="J1433" s="17" t="e">
        <f>HEX2DEC(RIGHT(#REF!))</f>
        <v>#REF!</v>
      </c>
      <c r="K1433" s="49" t="e">
        <f>HEX2DEC(LEFT(RIGHT(#REF!,2),1))</f>
        <v>#REF!</v>
      </c>
      <c r="N1433" s="17"/>
      <c r="O1433" s="17"/>
    </row>
    <row r="1434" spans="10:15">
      <c r="J1434" s="17" t="e">
        <f>HEX2DEC(#REF!)</f>
        <v>#REF!</v>
      </c>
      <c r="K1434" s="49" t="e">
        <f t="shared" ref="K1434" si="2905">J1434*$B$3</f>
        <v>#REF!</v>
      </c>
      <c r="L1434" s="49" t="e">
        <f t="shared" ref="L1434" si="2906">K1434+K1435+K1436</f>
        <v>#REF!</v>
      </c>
      <c r="M1434" s="50" t="e">
        <f t="shared" ref="M1434" si="2907">J1437+1</f>
        <v>#REF!</v>
      </c>
      <c r="N1434" s="17"/>
      <c r="O1434" s="17" t="e">
        <f t="shared" ref="O1434" si="2908">IF(AND(K1437=1,K1441=0),L1438-L1434,0)</f>
        <v>#REF!</v>
      </c>
    </row>
    <row r="1435" spans="10:15">
      <c r="J1435" s="17" t="e">
        <f>HEX2DEC(#REF!)</f>
        <v>#REF!</v>
      </c>
      <c r="K1435" s="49" t="e">
        <f t="shared" ref="K1435" si="2909">J1435*$B$2</f>
        <v>#REF!</v>
      </c>
      <c r="L1435" s="49"/>
      <c r="N1435" s="17"/>
      <c r="O1435" s="17"/>
    </row>
    <row r="1436" spans="10:15">
      <c r="J1436" s="17" t="e">
        <f>HEX2DEC(#REF!)</f>
        <v>#REF!</v>
      </c>
      <c r="K1436" s="49" t="e">
        <f t="shared" ref="K1436" si="2910">J1436*1000000000</f>
        <v>#REF!</v>
      </c>
      <c r="L1436" s="49"/>
      <c r="N1436" s="17"/>
      <c r="O1436" s="17"/>
    </row>
    <row r="1437" spans="10:15">
      <c r="J1437" s="17" t="e">
        <f>HEX2DEC(RIGHT(#REF!))</f>
        <v>#REF!</v>
      </c>
      <c r="K1437" s="49" t="e">
        <f>HEX2DEC(LEFT(RIGHT(#REF!,2),1))</f>
        <v>#REF!</v>
      </c>
      <c r="N1437" s="17"/>
      <c r="O1437" s="17"/>
    </row>
    <row r="1438" spans="10:15">
      <c r="J1438" s="17" t="e">
        <f>HEX2DEC(#REF!)</f>
        <v>#REF!</v>
      </c>
      <c r="K1438" s="49" t="e">
        <f t="shared" ref="K1438" si="2911">J1438*$B$3</f>
        <v>#REF!</v>
      </c>
      <c r="L1438" s="49" t="e">
        <f t="shared" ref="L1438" si="2912">K1438+K1439+K1440</f>
        <v>#REF!</v>
      </c>
      <c r="M1438" s="50" t="e">
        <f t="shared" ref="M1438" si="2913">J1441+1</f>
        <v>#REF!</v>
      </c>
      <c r="N1438" s="17"/>
      <c r="O1438" s="17" t="e">
        <f t="shared" ref="O1438" si="2914">IF(AND(K1441=1,K1445=0),L1442-L1438,0)</f>
        <v>#REF!</v>
      </c>
    </row>
    <row r="1439" spans="10:15">
      <c r="J1439" s="17" t="e">
        <f>HEX2DEC(#REF!)</f>
        <v>#REF!</v>
      </c>
      <c r="K1439" s="49" t="e">
        <f t="shared" ref="K1439" si="2915">J1439*$B$2</f>
        <v>#REF!</v>
      </c>
      <c r="L1439" s="49"/>
      <c r="N1439" s="17"/>
      <c r="O1439" s="17"/>
    </row>
    <row r="1440" spans="10:15">
      <c r="J1440" s="17" t="e">
        <f>HEX2DEC(#REF!)</f>
        <v>#REF!</v>
      </c>
      <c r="K1440" s="49" t="e">
        <f t="shared" ref="K1440" si="2916">J1440*1000000000</f>
        <v>#REF!</v>
      </c>
      <c r="L1440" s="49"/>
      <c r="N1440" s="17"/>
      <c r="O1440" s="17"/>
    </row>
    <row r="1441" spans="10:15">
      <c r="J1441" s="17" t="e">
        <f>HEX2DEC(RIGHT(#REF!))</f>
        <v>#REF!</v>
      </c>
      <c r="K1441" s="49" t="e">
        <f>HEX2DEC(LEFT(RIGHT(#REF!,2),1))</f>
        <v>#REF!</v>
      </c>
      <c r="N1441" s="17"/>
      <c r="O1441" s="17"/>
    </row>
    <row r="1442" spans="10:15">
      <c r="J1442" s="17" t="e">
        <f>HEX2DEC(#REF!)</f>
        <v>#REF!</v>
      </c>
      <c r="K1442" s="49" t="e">
        <f t="shared" ref="K1442" si="2917">J1442*$B$3</f>
        <v>#REF!</v>
      </c>
      <c r="L1442" s="49" t="e">
        <f t="shared" ref="L1442" si="2918">K1442+K1443+K1444</f>
        <v>#REF!</v>
      </c>
      <c r="M1442" s="50" t="e">
        <f t="shared" ref="M1442" si="2919">J1445+1</f>
        <v>#REF!</v>
      </c>
      <c r="N1442" s="17"/>
      <c r="O1442" s="17" t="e">
        <f t="shared" ref="O1442" si="2920">IF(AND(K1445=1,K1449=0),L1446-L1442,0)</f>
        <v>#REF!</v>
      </c>
    </row>
    <row r="1443" spans="10:15">
      <c r="J1443" s="17" t="e">
        <f>HEX2DEC(#REF!)</f>
        <v>#REF!</v>
      </c>
      <c r="K1443" s="49" t="e">
        <f t="shared" ref="K1443" si="2921">J1443*$B$2</f>
        <v>#REF!</v>
      </c>
      <c r="L1443" s="49"/>
      <c r="N1443" s="17"/>
      <c r="O1443" s="17"/>
    </row>
    <row r="1444" spans="10:15">
      <c r="J1444" s="17" t="e">
        <f>HEX2DEC(#REF!)</f>
        <v>#REF!</v>
      </c>
      <c r="K1444" s="49" t="e">
        <f t="shared" ref="K1444" si="2922">J1444*1000000000</f>
        <v>#REF!</v>
      </c>
      <c r="L1444" s="49"/>
      <c r="N1444" s="17"/>
      <c r="O1444" s="17"/>
    </row>
    <row r="1445" spans="10:15">
      <c r="J1445" s="17" t="e">
        <f>HEX2DEC(RIGHT(#REF!))</f>
        <v>#REF!</v>
      </c>
      <c r="K1445" s="49" t="e">
        <f>HEX2DEC(LEFT(RIGHT(#REF!,2),1))</f>
        <v>#REF!</v>
      </c>
      <c r="N1445" s="17"/>
      <c r="O1445" s="17"/>
    </row>
    <row r="1446" spans="10:15">
      <c r="J1446" s="17" t="e">
        <f>HEX2DEC(#REF!)</f>
        <v>#REF!</v>
      </c>
      <c r="K1446" s="49" t="e">
        <f t="shared" ref="K1446" si="2923">J1446*$B$3</f>
        <v>#REF!</v>
      </c>
      <c r="L1446" s="49" t="e">
        <f t="shared" ref="L1446" si="2924">K1446+K1447+K1448</f>
        <v>#REF!</v>
      </c>
      <c r="M1446" s="50" t="e">
        <f t="shared" ref="M1446" si="2925">J1449+1</f>
        <v>#REF!</v>
      </c>
      <c r="N1446" s="17"/>
      <c r="O1446" s="17" t="e">
        <f t="shared" ref="O1446" si="2926">IF(AND(K1449=1,K1453=0),L1450-L1446,0)</f>
        <v>#REF!</v>
      </c>
    </row>
    <row r="1447" spans="10:15">
      <c r="J1447" s="17" t="e">
        <f>HEX2DEC(#REF!)</f>
        <v>#REF!</v>
      </c>
      <c r="K1447" s="49" t="e">
        <f t="shared" ref="K1447" si="2927">J1447*$B$2</f>
        <v>#REF!</v>
      </c>
      <c r="L1447" s="49"/>
      <c r="N1447" s="17"/>
      <c r="O1447" s="17"/>
    </row>
    <row r="1448" spans="10:15">
      <c r="J1448" s="17" t="e">
        <f>HEX2DEC(#REF!)</f>
        <v>#REF!</v>
      </c>
      <c r="K1448" s="49" t="e">
        <f t="shared" ref="K1448" si="2928">J1448*1000000000</f>
        <v>#REF!</v>
      </c>
      <c r="L1448" s="49"/>
      <c r="N1448" s="17"/>
      <c r="O1448" s="17"/>
    </row>
    <row r="1449" spans="10:15">
      <c r="J1449" s="17" t="e">
        <f>HEX2DEC(RIGHT(#REF!))</f>
        <v>#REF!</v>
      </c>
      <c r="K1449" s="49" t="e">
        <f>HEX2DEC(LEFT(RIGHT(#REF!,2),1))</f>
        <v>#REF!</v>
      </c>
      <c r="N1449" s="17"/>
      <c r="O1449" s="17"/>
    </row>
    <row r="1450" spans="10:15">
      <c r="J1450" s="17" t="e">
        <f>HEX2DEC(#REF!)</f>
        <v>#REF!</v>
      </c>
      <c r="K1450" s="49" t="e">
        <f t="shared" ref="K1450" si="2929">J1450*$B$3</f>
        <v>#REF!</v>
      </c>
      <c r="L1450" s="49" t="e">
        <f t="shared" ref="L1450" si="2930">K1450+K1451+K1452</f>
        <v>#REF!</v>
      </c>
      <c r="M1450" s="50" t="e">
        <f t="shared" ref="M1450" si="2931">J1453+1</f>
        <v>#REF!</v>
      </c>
      <c r="N1450" s="17"/>
      <c r="O1450" s="17" t="e">
        <f t="shared" ref="O1450" si="2932">IF(AND(K1453=1,K1457=0),L1454-L1450,0)</f>
        <v>#REF!</v>
      </c>
    </row>
    <row r="1451" spans="10:15">
      <c r="J1451" s="17" t="e">
        <f>HEX2DEC(#REF!)</f>
        <v>#REF!</v>
      </c>
      <c r="K1451" s="49" t="e">
        <f t="shared" ref="K1451" si="2933">J1451*$B$2</f>
        <v>#REF!</v>
      </c>
      <c r="L1451" s="49"/>
      <c r="N1451" s="17"/>
      <c r="O1451" s="17"/>
    </row>
    <row r="1452" spans="10:15">
      <c r="J1452" s="17" t="e">
        <f>HEX2DEC(#REF!)</f>
        <v>#REF!</v>
      </c>
      <c r="K1452" s="49" t="e">
        <f t="shared" ref="K1452" si="2934">J1452*1000000000</f>
        <v>#REF!</v>
      </c>
      <c r="L1452" s="49"/>
      <c r="N1452" s="17"/>
      <c r="O1452" s="17"/>
    </row>
    <row r="1453" spans="10:15">
      <c r="J1453" s="17" t="e">
        <f>HEX2DEC(RIGHT(#REF!))</f>
        <v>#REF!</v>
      </c>
      <c r="K1453" s="49" t="e">
        <f>HEX2DEC(LEFT(RIGHT(#REF!,2),1))</f>
        <v>#REF!</v>
      </c>
      <c r="N1453" s="17"/>
      <c r="O1453" s="17"/>
    </row>
    <row r="1454" spans="10:15">
      <c r="J1454" s="17" t="e">
        <f>HEX2DEC(#REF!)</f>
        <v>#REF!</v>
      </c>
      <c r="K1454" s="49" t="e">
        <f t="shared" ref="K1454" si="2935">J1454*$B$3</f>
        <v>#REF!</v>
      </c>
      <c r="L1454" s="49" t="e">
        <f t="shared" ref="L1454" si="2936">K1454+K1455+K1456</f>
        <v>#REF!</v>
      </c>
      <c r="M1454" s="50" t="e">
        <f t="shared" ref="M1454" si="2937">J1457+1</f>
        <v>#REF!</v>
      </c>
      <c r="N1454" s="17"/>
      <c r="O1454" s="17" t="e">
        <f t="shared" ref="O1454" si="2938">IF(AND(K1457=1,K1461=0),L1458-L1454,0)</f>
        <v>#REF!</v>
      </c>
    </row>
    <row r="1455" spans="10:15">
      <c r="J1455" s="17" t="e">
        <f>HEX2DEC(#REF!)</f>
        <v>#REF!</v>
      </c>
      <c r="K1455" s="49" t="e">
        <f t="shared" ref="K1455" si="2939">J1455*$B$2</f>
        <v>#REF!</v>
      </c>
      <c r="L1455" s="49"/>
      <c r="N1455" s="17"/>
      <c r="O1455" s="17"/>
    </row>
    <row r="1456" spans="10:15">
      <c r="J1456" s="17" t="e">
        <f>HEX2DEC(#REF!)</f>
        <v>#REF!</v>
      </c>
      <c r="K1456" s="49" t="e">
        <f t="shared" ref="K1456" si="2940">J1456*1000000000</f>
        <v>#REF!</v>
      </c>
      <c r="L1456" s="49"/>
      <c r="N1456" s="17"/>
      <c r="O1456" s="17"/>
    </row>
    <row r="1457" spans="10:15">
      <c r="J1457" s="17" t="e">
        <f>HEX2DEC(RIGHT(#REF!))</f>
        <v>#REF!</v>
      </c>
      <c r="K1457" s="49" t="e">
        <f>HEX2DEC(LEFT(RIGHT(#REF!,2),1))</f>
        <v>#REF!</v>
      </c>
      <c r="N1457" s="17"/>
      <c r="O1457" s="17"/>
    </row>
    <row r="1458" spans="10:15">
      <c r="J1458" s="17" t="e">
        <f>HEX2DEC(#REF!)</f>
        <v>#REF!</v>
      </c>
      <c r="K1458" s="49" t="e">
        <f t="shared" ref="K1458" si="2941">J1458*$B$3</f>
        <v>#REF!</v>
      </c>
      <c r="L1458" s="49" t="e">
        <f t="shared" ref="L1458" si="2942">K1458+K1459+K1460</f>
        <v>#REF!</v>
      </c>
      <c r="M1458" s="50" t="e">
        <f t="shared" ref="M1458" si="2943">J1461+1</f>
        <v>#REF!</v>
      </c>
      <c r="N1458" s="17"/>
      <c r="O1458" s="17" t="e">
        <f t="shared" ref="O1458" si="2944">IF(AND(K1461=1,K1465=0),L1462-L1458,0)</f>
        <v>#REF!</v>
      </c>
    </row>
    <row r="1459" spans="10:15">
      <c r="J1459" s="17" t="e">
        <f>HEX2DEC(#REF!)</f>
        <v>#REF!</v>
      </c>
      <c r="K1459" s="49" t="e">
        <f t="shared" ref="K1459" si="2945">J1459*$B$2</f>
        <v>#REF!</v>
      </c>
      <c r="L1459" s="49"/>
      <c r="N1459" s="17"/>
      <c r="O1459" s="17"/>
    </row>
    <row r="1460" spans="10:15">
      <c r="J1460" s="17" t="e">
        <f>HEX2DEC(#REF!)</f>
        <v>#REF!</v>
      </c>
      <c r="K1460" s="49" t="e">
        <f t="shared" ref="K1460" si="2946">J1460*1000000000</f>
        <v>#REF!</v>
      </c>
      <c r="L1460" s="49"/>
      <c r="N1460" s="17"/>
      <c r="O1460" s="17"/>
    </row>
    <row r="1461" spans="10:15">
      <c r="J1461" s="17" t="e">
        <f>HEX2DEC(RIGHT(#REF!))</f>
        <v>#REF!</v>
      </c>
      <c r="K1461" s="49" t="e">
        <f>HEX2DEC(LEFT(RIGHT(#REF!,2),1))</f>
        <v>#REF!</v>
      </c>
      <c r="N1461" s="17"/>
      <c r="O1461" s="17"/>
    </row>
    <row r="1462" spans="10:15">
      <c r="J1462" s="17" t="e">
        <f>HEX2DEC(#REF!)</f>
        <v>#REF!</v>
      </c>
      <c r="K1462" s="49" t="e">
        <f t="shared" ref="K1462" si="2947">J1462*$B$3</f>
        <v>#REF!</v>
      </c>
      <c r="L1462" s="49" t="e">
        <f t="shared" ref="L1462" si="2948">K1462+K1463+K1464</f>
        <v>#REF!</v>
      </c>
      <c r="M1462" s="50" t="e">
        <f t="shared" ref="M1462" si="2949">J1465+1</f>
        <v>#REF!</v>
      </c>
      <c r="N1462" s="17"/>
      <c r="O1462" s="17" t="e">
        <f t="shared" ref="O1462" si="2950">IF(AND(K1465=1,K1469=0),L1466-L1462,0)</f>
        <v>#REF!</v>
      </c>
    </row>
    <row r="1463" spans="10:15">
      <c r="J1463" s="17" t="e">
        <f>HEX2DEC(#REF!)</f>
        <v>#REF!</v>
      </c>
      <c r="K1463" s="49" t="e">
        <f t="shared" ref="K1463" si="2951">J1463*$B$2</f>
        <v>#REF!</v>
      </c>
      <c r="L1463" s="49"/>
      <c r="N1463" s="17"/>
      <c r="O1463" s="17"/>
    </row>
    <row r="1464" spans="10:15">
      <c r="J1464" s="17" t="e">
        <f>HEX2DEC(#REF!)</f>
        <v>#REF!</v>
      </c>
      <c r="K1464" s="49" t="e">
        <f t="shared" ref="K1464" si="2952">J1464*1000000000</f>
        <v>#REF!</v>
      </c>
      <c r="L1464" s="49"/>
      <c r="N1464" s="17"/>
      <c r="O1464" s="17"/>
    </row>
    <row r="1465" spans="10:15">
      <c r="J1465" s="17" t="e">
        <f>HEX2DEC(RIGHT(#REF!))</f>
        <v>#REF!</v>
      </c>
      <c r="K1465" s="49" t="e">
        <f>HEX2DEC(LEFT(RIGHT(#REF!,2),1))</f>
        <v>#REF!</v>
      </c>
      <c r="N1465" s="17"/>
      <c r="O1465" s="17"/>
    </row>
    <row r="1466" spans="10:15">
      <c r="J1466" s="17" t="e">
        <f>HEX2DEC(#REF!)</f>
        <v>#REF!</v>
      </c>
      <c r="K1466" s="49" t="e">
        <f t="shared" ref="K1466" si="2953">J1466*$B$3</f>
        <v>#REF!</v>
      </c>
      <c r="L1466" s="49" t="e">
        <f t="shared" ref="L1466" si="2954">K1466+K1467+K1468</f>
        <v>#REF!</v>
      </c>
      <c r="M1466" s="50" t="e">
        <f t="shared" ref="M1466" si="2955">J1469+1</f>
        <v>#REF!</v>
      </c>
      <c r="N1466" s="17"/>
      <c r="O1466" s="17" t="e">
        <f t="shared" ref="O1466" si="2956">IF(AND(K1469=1,K1473=0),L1470-L1466,0)</f>
        <v>#REF!</v>
      </c>
    </row>
    <row r="1467" spans="10:15">
      <c r="J1467" s="17" t="e">
        <f>HEX2DEC(#REF!)</f>
        <v>#REF!</v>
      </c>
      <c r="K1467" s="49" t="e">
        <f t="shared" ref="K1467" si="2957">J1467*$B$2</f>
        <v>#REF!</v>
      </c>
      <c r="L1467" s="49"/>
      <c r="N1467" s="17"/>
      <c r="O1467" s="17"/>
    </row>
    <row r="1468" spans="10:15">
      <c r="J1468" s="17" t="e">
        <f>HEX2DEC(#REF!)</f>
        <v>#REF!</v>
      </c>
      <c r="K1468" s="49" t="e">
        <f t="shared" ref="K1468" si="2958">J1468*1000000000</f>
        <v>#REF!</v>
      </c>
      <c r="L1468" s="49"/>
      <c r="N1468" s="17"/>
      <c r="O1468" s="17"/>
    </row>
    <row r="1469" spans="10:15">
      <c r="J1469" s="17" t="e">
        <f>HEX2DEC(RIGHT(#REF!))</f>
        <v>#REF!</v>
      </c>
      <c r="K1469" s="49" t="e">
        <f>HEX2DEC(LEFT(RIGHT(#REF!,2),1))</f>
        <v>#REF!</v>
      </c>
      <c r="N1469" s="17"/>
      <c r="O1469" s="17"/>
    </row>
    <row r="1470" spans="10:15">
      <c r="J1470" s="17" t="e">
        <f>HEX2DEC(#REF!)</f>
        <v>#REF!</v>
      </c>
      <c r="K1470" s="49" t="e">
        <f t="shared" ref="K1470" si="2959">J1470*$B$3</f>
        <v>#REF!</v>
      </c>
      <c r="L1470" s="49" t="e">
        <f t="shared" ref="L1470" si="2960">K1470+K1471+K1472</f>
        <v>#REF!</v>
      </c>
      <c r="M1470" s="50" t="e">
        <f t="shared" ref="M1470" si="2961">J1473+1</f>
        <v>#REF!</v>
      </c>
      <c r="N1470" s="17"/>
      <c r="O1470" s="17" t="e">
        <f t="shared" ref="O1470" si="2962">IF(AND(K1473=1,K1477=0),L1474-L1470,0)</f>
        <v>#REF!</v>
      </c>
    </row>
    <row r="1471" spans="10:15">
      <c r="J1471" s="17" t="e">
        <f>HEX2DEC(#REF!)</f>
        <v>#REF!</v>
      </c>
      <c r="K1471" s="49" t="e">
        <f t="shared" ref="K1471" si="2963">J1471*$B$2</f>
        <v>#REF!</v>
      </c>
      <c r="L1471" s="49"/>
      <c r="N1471" s="17"/>
      <c r="O1471" s="17"/>
    </row>
    <row r="1472" spans="10:15">
      <c r="J1472" s="17" t="e">
        <f>HEX2DEC(#REF!)</f>
        <v>#REF!</v>
      </c>
      <c r="K1472" s="49" t="e">
        <f t="shared" ref="K1472" si="2964">J1472*1000000000</f>
        <v>#REF!</v>
      </c>
      <c r="L1472" s="49"/>
      <c r="N1472" s="17"/>
      <c r="O1472" s="17"/>
    </row>
    <row r="1473" spans="10:15">
      <c r="J1473" s="17" t="e">
        <f>HEX2DEC(RIGHT(#REF!))</f>
        <v>#REF!</v>
      </c>
      <c r="K1473" s="49" t="e">
        <f>HEX2DEC(LEFT(RIGHT(#REF!,2),1))</f>
        <v>#REF!</v>
      </c>
      <c r="N1473" s="17"/>
      <c r="O1473" s="17"/>
    </row>
    <row r="1474" spans="10:15">
      <c r="J1474" s="17" t="e">
        <f>HEX2DEC(#REF!)</f>
        <v>#REF!</v>
      </c>
      <c r="K1474" s="49" t="e">
        <f t="shared" ref="K1474" si="2965">J1474*$B$3</f>
        <v>#REF!</v>
      </c>
      <c r="L1474" s="49" t="e">
        <f t="shared" ref="L1474" si="2966">K1474+K1475+K1476</f>
        <v>#REF!</v>
      </c>
      <c r="M1474" s="50" t="e">
        <f t="shared" ref="M1474" si="2967">J1477+1</f>
        <v>#REF!</v>
      </c>
      <c r="N1474" s="17"/>
      <c r="O1474" s="17" t="e">
        <f t="shared" ref="O1474" si="2968">IF(AND(K1477=1,K1481=0),L1478-L1474,0)</f>
        <v>#REF!</v>
      </c>
    </row>
    <row r="1475" spans="10:15">
      <c r="J1475" s="17" t="e">
        <f>HEX2DEC(#REF!)</f>
        <v>#REF!</v>
      </c>
      <c r="K1475" s="49" t="e">
        <f t="shared" ref="K1475" si="2969">J1475*$B$2</f>
        <v>#REF!</v>
      </c>
      <c r="L1475" s="49"/>
      <c r="N1475" s="17"/>
      <c r="O1475" s="17"/>
    </row>
    <row r="1476" spans="10:15">
      <c r="J1476" s="17" t="e">
        <f>HEX2DEC(#REF!)</f>
        <v>#REF!</v>
      </c>
      <c r="K1476" s="49" t="e">
        <f t="shared" ref="K1476" si="2970">J1476*1000000000</f>
        <v>#REF!</v>
      </c>
      <c r="L1476" s="49"/>
      <c r="N1476" s="17"/>
      <c r="O1476" s="17"/>
    </row>
    <row r="1477" spans="10:15">
      <c r="J1477" s="17" t="e">
        <f>HEX2DEC(RIGHT(#REF!))</f>
        <v>#REF!</v>
      </c>
      <c r="K1477" s="49" t="e">
        <f>HEX2DEC(LEFT(RIGHT(#REF!,2),1))</f>
        <v>#REF!</v>
      </c>
      <c r="N1477" s="17"/>
      <c r="O1477" s="17"/>
    </row>
    <row r="1478" spans="10:15">
      <c r="J1478" s="17" t="e">
        <f>HEX2DEC(#REF!)</f>
        <v>#REF!</v>
      </c>
      <c r="K1478" s="49" t="e">
        <f t="shared" ref="K1478" si="2971">J1478*$B$3</f>
        <v>#REF!</v>
      </c>
      <c r="L1478" s="49" t="e">
        <f t="shared" ref="L1478" si="2972">K1478+K1479+K1480</f>
        <v>#REF!</v>
      </c>
      <c r="M1478" s="50" t="e">
        <f t="shared" ref="M1478" si="2973">J1481+1</f>
        <v>#REF!</v>
      </c>
      <c r="N1478" s="17"/>
      <c r="O1478" s="17" t="e">
        <f t="shared" ref="O1478" si="2974">IF(AND(K1481=1,K1485=0),L1482-L1478,0)</f>
        <v>#REF!</v>
      </c>
    </row>
    <row r="1479" spans="10:15">
      <c r="J1479" s="17" t="e">
        <f>HEX2DEC(#REF!)</f>
        <v>#REF!</v>
      </c>
      <c r="K1479" s="49" t="e">
        <f t="shared" ref="K1479" si="2975">J1479*$B$2</f>
        <v>#REF!</v>
      </c>
      <c r="L1479" s="49"/>
      <c r="N1479" s="17"/>
      <c r="O1479" s="17"/>
    </row>
    <row r="1480" spans="10:15">
      <c r="J1480" s="17" t="e">
        <f>HEX2DEC(#REF!)</f>
        <v>#REF!</v>
      </c>
      <c r="K1480" s="49" t="e">
        <f t="shared" ref="K1480" si="2976">J1480*1000000000</f>
        <v>#REF!</v>
      </c>
      <c r="L1480" s="49"/>
      <c r="N1480" s="17"/>
      <c r="O1480" s="17"/>
    </row>
    <row r="1481" spans="10:15">
      <c r="J1481" s="17" t="e">
        <f>HEX2DEC(RIGHT(#REF!))</f>
        <v>#REF!</v>
      </c>
      <c r="K1481" s="49" t="e">
        <f>HEX2DEC(LEFT(RIGHT(#REF!,2),1))</f>
        <v>#REF!</v>
      </c>
      <c r="N1481" s="17"/>
      <c r="O1481" s="17"/>
    </row>
    <row r="1482" spans="10:15">
      <c r="J1482" s="17" t="e">
        <f>HEX2DEC(#REF!)</f>
        <v>#REF!</v>
      </c>
      <c r="K1482" s="49" t="e">
        <f t="shared" ref="K1482" si="2977">J1482*$B$3</f>
        <v>#REF!</v>
      </c>
      <c r="L1482" s="49" t="e">
        <f t="shared" ref="L1482" si="2978">K1482+K1483+K1484</f>
        <v>#REF!</v>
      </c>
      <c r="M1482" s="50" t="e">
        <f t="shared" ref="M1482" si="2979">J1485+1</f>
        <v>#REF!</v>
      </c>
      <c r="N1482" s="17"/>
      <c r="O1482" s="17" t="e">
        <f t="shared" ref="O1482" si="2980">IF(AND(K1485=1,K1489=0),L1486-L1482,0)</f>
        <v>#REF!</v>
      </c>
    </row>
    <row r="1483" spans="10:15">
      <c r="J1483" s="17" t="e">
        <f>HEX2DEC(#REF!)</f>
        <v>#REF!</v>
      </c>
      <c r="K1483" s="49" t="e">
        <f t="shared" ref="K1483" si="2981">J1483*$B$2</f>
        <v>#REF!</v>
      </c>
      <c r="L1483" s="49"/>
      <c r="N1483" s="17"/>
      <c r="O1483" s="17"/>
    </row>
    <row r="1484" spans="10:15">
      <c r="J1484" s="17" t="e">
        <f>HEX2DEC(#REF!)</f>
        <v>#REF!</v>
      </c>
      <c r="K1484" s="49" t="e">
        <f t="shared" ref="K1484" si="2982">J1484*1000000000</f>
        <v>#REF!</v>
      </c>
      <c r="L1484" s="49"/>
      <c r="N1484" s="17"/>
      <c r="O1484" s="17"/>
    </row>
    <row r="1485" spans="10:15">
      <c r="J1485" s="17" t="e">
        <f>HEX2DEC(RIGHT(#REF!))</f>
        <v>#REF!</v>
      </c>
      <c r="K1485" s="49" t="e">
        <f>HEX2DEC(LEFT(RIGHT(#REF!,2),1))</f>
        <v>#REF!</v>
      </c>
      <c r="N1485" s="17"/>
      <c r="O1485" s="17"/>
    </row>
    <row r="1486" spans="10:15">
      <c r="J1486" s="17" t="e">
        <f>HEX2DEC(#REF!)</f>
        <v>#REF!</v>
      </c>
      <c r="K1486" s="49" t="e">
        <f t="shared" ref="K1486" si="2983">J1486*$B$3</f>
        <v>#REF!</v>
      </c>
      <c r="L1486" s="49" t="e">
        <f t="shared" ref="L1486" si="2984">K1486+K1487+K1488</f>
        <v>#REF!</v>
      </c>
      <c r="M1486" s="50" t="e">
        <f t="shared" ref="M1486" si="2985">J1489+1</f>
        <v>#REF!</v>
      </c>
      <c r="N1486" s="17"/>
      <c r="O1486" s="17" t="e">
        <f t="shared" ref="O1486" si="2986">IF(AND(K1489=1,K1493=0),L1490-L1486,0)</f>
        <v>#REF!</v>
      </c>
    </row>
    <row r="1487" spans="10:15">
      <c r="J1487" s="17" t="e">
        <f>HEX2DEC(#REF!)</f>
        <v>#REF!</v>
      </c>
      <c r="K1487" s="49" t="e">
        <f t="shared" ref="K1487" si="2987">J1487*$B$2</f>
        <v>#REF!</v>
      </c>
      <c r="L1487" s="49"/>
      <c r="N1487" s="17"/>
      <c r="O1487" s="17"/>
    </row>
    <row r="1488" spans="10:15">
      <c r="J1488" s="17" t="e">
        <f>HEX2DEC(#REF!)</f>
        <v>#REF!</v>
      </c>
      <c r="K1488" s="49" t="e">
        <f t="shared" ref="K1488" si="2988">J1488*1000000000</f>
        <v>#REF!</v>
      </c>
      <c r="L1488" s="49"/>
      <c r="N1488" s="17"/>
      <c r="O1488" s="17"/>
    </row>
    <row r="1489" spans="10:15">
      <c r="J1489" s="17" t="e">
        <f>HEX2DEC(RIGHT(#REF!))</f>
        <v>#REF!</v>
      </c>
      <c r="K1489" s="49" t="e">
        <f>HEX2DEC(LEFT(RIGHT(#REF!,2),1))</f>
        <v>#REF!</v>
      </c>
      <c r="N1489" s="17"/>
      <c r="O1489" s="17"/>
    </row>
    <row r="1490" spans="10:15">
      <c r="J1490" s="17" t="e">
        <f>HEX2DEC(#REF!)</f>
        <v>#REF!</v>
      </c>
      <c r="K1490" s="49" t="e">
        <f t="shared" ref="K1490" si="2989">J1490*$B$3</f>
        <v>#REF!</v>
      </c>
      <c r="L1490" s="49" t="e">
        <f t="shared" ref="L1490" si="2990">K1490+K1491+K1492</f>
        <v>#REF!</v>
      </c>
      <c r="M1490" s="50" t="e">
        <f t="shared" ref="M1490" si="2991">J1493+1</f>
        <v>#REF!</v>
      </c>
      <c r="N1490" s="17"/>
      <c r="O1490" s="17" t="e">
        <f t="shared" ref="O1490" si="2992">IF(AND(K1493=1,K1497=0),L1494-L1490,0)</f>
        <v>#REF!</v>
      </c>
    </row>
    <row r="1491" spans="10:15">
      <c r="J1491" s="17" t="e">
        <f>HEX2DEC(#REF!)</f>
        <v>#REF!</v>
      </c>
      <c r="K1491" s="49" t="e">
        <f t="shared" ref="K1491" si="2993">J1491*$B$2</f>
        <v>#REF!</v>
      </c>
      <c r="L1491" s="49"/>
      <c r="N1491" s="17"/>
      <c r="O1491" s="17"/>
    </row>
    <row r="1492" spans="10:15">
      <c r="J1492" s="17" t="e">
        <f>HEX2DEC(#REF!)</f>
        <v>#REF!</v>
      </c>
      <c r="K1492" s="49" t="e">
        <f t="shared" ref="K1492" si="2994">J1492*1000000000</f>
        <v>#REF!</v>
      </c>
      <c r="L1492" s="49"/>
      <c r="N1492" s="17"/>
      <c r="O1492" s="17"/>
    </row>
    <row r="1493" spans="10:15">
      <c r="J1493" s="17" t="e">
        <f>HEX2DEC(RIGHT(#REF!))</f>
        <v>#REF!</v>
      </c>
      <c r="K1493" s="49" t="e">
        <f>HEX2DEC(LEFT(RIGHT(#REF!,2),1))</f>
        <v>#REF!</v>
      </c>
      <c r="N1493" s="17"/>
      <c r="O1493" s="17"/>
    </row>
    <row r="1494" spans="10:15">
      <c r="J1494" s="17" t="e">
        <f>HEX2DEC(#REF!)</f>
        <v>#REF!</v>
      </c>
      <c r="K1494" s="49" t="e">
        <f t="shared" ref="K1494" si="2995">J1494*$B$3</f>
        <v>#REF!</v>
      </c>
      <c r="L1494" s="49" t="e">
        <f t="shared" ref="L1494" si="2996">K1494+K1495+K1496</f>
        <v>#REF!</v>
      </c>
      <c r="M1494" s="50" t="e">
        <f t="shared" ref="M1494" si="2997">J1497+1</f>
        <v>#REF!</v>
      </c>
      <c r="N1494" s="17"/>
      <c r="O1494" s="17" t="e">
        <f t="shared" ref="O1494" si="2998">IF(AND(K1497=1,K1501=0),L1498-L1494,0)</f>
        <v>#REF!</v>
      </c>
    </row>
    <row r="1495" spans="10:15">
      <c r="J1495" s="17" t="e">
        <f>HEX2DEC(#REF!)</f>
        <v>#REF!</v>
      </c>
      <c r="K1495" s="49" t="e">
        <f t="shared" ref="K1495" si="2999">J1495*$B$2</f>
        <v>#REF!</v>
      </c>
      <c r="L1495" s="49"/>
      <c r="N1495" s="17"/>
      <c r="O1495" s="17"/>
    </row>
    <row r="1496" spans="10:15">
      <c r="J1496" s="17" t="e">
        <f>HEX2DEC(#REF!)</f>
        <v>#REF!</v>
      </c>
      <c r="K1496" s="49" t="e">
        <f t="shared" ref="K1496" si="3000">J1496*1000000000</f>
        <v>#REF!</v>
      </c>
      <c r="L1496" s="49"/>
      <c r="N1496" s="17"/>
      <c r="O1496" s="17"/>
    </row>
    <row r="1497" spans="10:15">
      <c r="J1497" s="17" t="e">
        <f>HEX2DEC(RIGHT(#REF!))</f>
        <v>#REF!</v>
      </c>
      <c r="K1497" s="49" t="e">
        <f>HEX2DEC(LEFT(RIGHT(#REF!,2),1))</f>
        <v>#REF!</v>
      </c>
      <c r="N1497" s="17"/>
      <c r="O1497" s="17"/>
    </row>
    <row r="1498" spans="10:15">
      <c r="J1498" s="17" t="e">
        <f>HEX2DEC(#REF!)</f>
        <v>#REF!</v>
      </c>
      <c r="K1498" s="49" t="e">
        <f t="shared" ref="K1498" si="3001">J1498*$B$3</f>
        <v>#REF!</v>
      </c>
      <c r="L1498" s="49" t="e">
        <f t="shared" ref="L1498" si="3002">K1498+K1499+K1500</f>
        <v>#REF!</v>
      </c>
      <c r="M1498" s="50" t="e">
        <f t="shared" ref="M1498" si="3003">J1501+1</f>
        <v>#REF!</v>
      </c>
      <c r="N1498" s="17"/>
      <c r="O1498" s="17" t="e">
        <f t="shared" ref="O1498" si="3004">IF(AND(K1501=1,K1505=0),L1502-L1498,0)</f>
        <v>#REF!</v>
      </c>
    </row>
    <row r="1499" spans="10:15">
      <c r="J1499" s="17" t="e">
        <f>HEX2DEC(#REF!)</f>
        <v>#REF!</v>
      </c>
      <c r="K1499" s="49" t="e">
        <f t="shared" ref="K1499" si="3005">J1499*$B$2</f>
        <v>#REF!</v>
      </c>
      <c r="L1499" s="49"/>
      <c r="N1499" s="17"/>
      <c r="O1499" s="17"/>
    </row>
    <row r="1500" spans="10:15">
      <c r="J1500" s="17" t="e">
        <f>HEX2DEC(#REF!)</f>
        <v>#REF!</v>
      </c>
      <c r="K1500" s="49" t="e">
        <f t="shared" ref="K1500" si="3006">J1500*1000000000</f>
        <v>#REF!</v>
      </c>
      <c r="L1500" s="49"/>
      <c r="N1500" s="17"/>
      <c r="O1500" s="17"/>
    </row>
    <row r="1501" spans="10:15">
      <c r="J1501" s="17" t="e">
        <f>HEX2DEC(RIGHT(#REF!))</f>
        <v>#REF!</v>
      </c>
      <c r="K1501" s="49" t="e">
        <f>HEX2DEC(LEFT(RIGHT(#REF!,2),1))</f>
        <v>#REF!</v>
      </c>
      <c r="N1501" s="17"/>
      <c r="O1501" s="17"/>
    </row>
    <row r="1502" spans="10:15">
      <c r="J1502" s="17" t="e">
        <f>HEX2DEC(#REF!)</f>
        <v>#REF!</v>
      </c>
      <c r="K1502" s="49" t="e">
        <f t="shared" ref="K1502" si="3007">J1502*$B$3</f>
        <v>#REF!</v>
      </c>
      <c r="L1502" s="49" t="e">
        <f t="shared" ref="L1502" si="3008">K1502+K1503+K1504</f>
        <v>#REF!</v>
      </c>
      <c r="M1502" s="50" t="e">
        <f t="shared" ref="M1502" si="3009">J1505+1</f>
        <v>#REF!</v>
      </c>
      <c r="N1502" s="17"/>
      <c r="O1502" s="17" t="e">
        <f t="shared" ref="O1502" si="3010">IF(AND(K1505=1,K1509=0),L1506-L1502,0)</f>
        <v>#REF!</v>
      </c>
    </row>
    <row r="1503" spans="10:15">
      <c r="J1503" s="17" t="e">
        <f>HEX2DEC(#REF!)</f>
        <v>#REF!</v>
      </c>
      <c r="K1503" s="49" t="e">
        <f t="shared" ref="K1503" si="3011">J1503*$B$2</f>
        <v>#REF!</v>
      </c>
      <c r="L1503" s="49"/>
      <c r="N1503" s="17"/>
      <c r="O1503" s="17"/>
    </row>
    <row r="1504" spans="10:15">
      <c r="J1504" s="17" t="e">
        <f>HEX2DEC(#REF!)</f>
        <v>#REF!</v>
      </c>
      <c r="K1504" s="49" t="e">
        <f t="shared" ref="K1504" si="3012">J1504*1000000000</f>
        <v>#REF!</v>
      </c>
      <c r="L1504" s="49"/>
      <c r="N1504" s="17"/>
      <c r="O1504" s="17"/>
    </row>
    <row r="1505" spans="10:15">
      <c r="J1505" s="17" t="e">
        <f>HEX2DEC(RIGHT(#REF!))</f>
        <v>#REF!</v>
      </c>
      <c r="K1505" s="49" t="e">
        <f>HEX2DEC(LEFT(RIGHT(#REF!,2),1))</f>
        <v>#REF!</v>
      </c>
      <c r="N1505" s="17"/>
      <c r="O1505" s="17"/>
    </row>
    <row r="1506" spans="10:15">
      <c r="J1506" s="17" t="e">
        <f>HEX2DEC(#REF!)</f>
        <v>#REF!</v>
      </c>
      <c r="K1506" s="49" t="e">
        <f t="shared" ref="K1506" si="3013">J1506*$B$3</f>
        <v>#REF!</v>
      </c>
      <c r="L1506" s="49" t="e">
        <f t="shared" ref="L1506" si="3014">K1506+K1507+K1508</f>
        <v>#REF!</v>
      </c>
      <c r="M1506" s="50" t="e">
        <f t="shared" ref="M1506" si="3015">J1509+1</f>
        <v>#REF!</v>
      </c>
      <c r="N1506" s="17"/>
      <c r="O1506" s="17" t="e">
        <f t="shared" ref="O1506" si="3016">IF(AND(K1509=1,K1513=0),L1510-L1506,0)</f>
        <v>#REF!</v>
      </c>
    </row>
    <row r="1507" spans="10:15">
      <c r="J1507" s="17" t="e">
        <f>HEX2DEC(#REF!)</f>
        <v>#REF!</v>
      </c>
      <c r="K1507" s="49" t="e">
        <f t="shared" ref="K1507" si="3017">J1507*$B$2</f>
        <v>#REF!</v>
      </c>
      <c r="L1507" s="49"/>
      <c r="N1507" s="17"/>
      <c r="O1507" s="17"/>
    </row>
    <row r="1508" spans="10:15">
      <c r="J1508" s="17" t="e">
        <f>HEX2DEC(#REF!)</f>
        <v>#REF!</v>
      </c>
      <c r="K1508" s="49" t="e">
        <f t="shared" ref="K1508" si="3018">J1508*1000000000</f>
        <v>#REF!</v>
      </c>
      <c r="L1508" s="49"/>
      <c r="N1508" s="17"/>
      <c r="O1508" s="17"/>
    </row>
    <row r="1509" spans="10:15">
      <c r="J1509" s="17" t="e">
        <f>HEX2DEC(RIGHT(#REF!))</f>
        <v>#REF!</v>
      </c>
      <c r="K1509" s="49" t="e">
        <f>HEX2DEC(LEFT(RIGHT(#REF!,2),1))</f>
        <v>#REF!</v>
      </c>
      <c r="N1509" s="17"/>
      <c r="O1509" s="17"/>
    </row>
    <row r="1510" spans="10:15">
      <c r="J1510" s="17" t="e">
        <f>HEX2DEC(#REF!)</f>
        <v>#REF!</v>
      </c>
      <c r="K1510" s="49" t="e">
        <f t="shared" ref="K1510" si="3019">J1510*$B$3</f>
        <v>#REF!</v>
      </c>
      <c r="L1510" s="49" t="e">
        <f t="shared" ref="L1510" si="3020">K1510+K1511+K1512</f>
        <v>#REF!</v>
      </c>
      <c r="M1510" s="50" t="e">
        <f t="shared" ref="M1510" si="3021">J1513+1</f>
        <v>#REF!</v>
      </c>
      <c r="N1510" s="17"/>
      <c r="O1510" s="17" t="e">
        <f t="shared" ref="O1510" si="3022">IF(AND(K1513=1,K1517=0),L1514-L1510,0)</f>
        <v>#REF!</v>
      </c>
    </row>
    <row r="1511" spans="10:15">
      <c r="J1511" s="17" t="e">
        <f>HEX2DEC(#REF!)</f>
        <v>#REF!</v>
      </c>
      <c r="K1511" s="49" t="e">
        <f t="shared" ref="K1511" si="3023">J1511*$B$2</f>
        <v>#REF!</v>
      </c>
      <c r="L1511" s="49"/>
      <c r="N1511" s="17"/>
      <c r="O1511" s="17"/>
    </row>
    <row r="1512" spans="10:15">
      <c r="J1512" s="17" t="e">
        <f>HEX2DEC(#REF!)</f>
        <v>#REF!</v>
      </c>
      <c r="K1512" s="49" t="e">
        <f t="shared" ref="K1512" si="3024">J1512*1000000000</f>
        <v>#REF!</v>
      </c>
      <c r="L1512" s="49"/>
      <c r="N1512" s="17"/>
      <c r="O1512" s="17"/>
    </row>
    <row r="1513" spans="10:15">
      <c r="J1513" s="17" t="e">
        <f>HEX2DEC(RIGHT(#REF!))</f>
        <v>#REF!</v>
      </c>
      <c r="K1513" s="49" t="e">
        <f>HEX2DEC(LEFT(RIGHT(#REF!,2),1))</f>
        <v>#REF!</v>
      </c>
      <c r="N1513" s="17"/>
      <c r="O1513" s="17"/>
    </row>
    <row r="1514" spans="10:15">
      <c r="J1514" s="17" t="e">
        <f>HEX2DEC(#REF!)</f>
        <v>#REF!</v>
      </c>
      <c r="K1514" s="49" t="e">
        <f t="shared" ref="K1514" si="3025">J1514*$B$3</f>
        <v>#REF!</v>
      </c>
      <c r="L1514" s="49" t="e">
        <f t="shared" ref="L1514" si="3026">K1514+K1515+K1516</f>
        <v>#REF!</v>
      </c>
      <c r="M1514" s="50" t="e">
        <f t="shared" ref="M1514" si="3027">J1517+1</f>
        <v>#REF!</v>
      </c>
      <c r="N1514" s="17"/>
      <c r="O1514" s="17" t="e">
        <f t="shared" ref="O1514" si="3028">IF(AND(K1517=1,K1521=0),L1518-L1514,0)</f>
        <v>#REF!</v>
      </c>
    </row>
    <row r="1515" spans="10:15">
      <c r="J1515" s="17" t="e">
        <f>HEX2DEC(#REF!)</f>
        <v>#REF!</v>
      </c>
      <c r="K1515" s="49" t="e">
        <f t="shared" ref="K1515" si="3029">J1515*$B$2</f>
        <v>#REF!</v>
      </c>
      <c r="L1515" s="49"/>
      <c r="N1515" s="17"/>
      <c r="O1515" s="17"/>
    </row>
    <row r="1516" spans="10:15">
      <c r="J1516" s="17" t="e">
        <f>HEX2DEC(#REF!)</f>
        <v>#REF!</v>
      </c>
      <c r="K1516" s="49" t="e">
        <f t="shared" ref="K1516" si="3030">J1516*1000000000</f>
        <v>#REF!</v>
      </c>
      <c r="L1516" s="49"/>
      <c r="N1516" s="17"/>
      <c r="O1516" s="17"/>
    </row>
    <row r="1517" spans="10:15">
      <c r="J1517" s="17" t="e">
        <f>HEX2DEC(RIGHT(#REF!))</f>
        <v>#REF!</v>
      </c>
      <c r="K1517" s="49" t="e">
        <f>HEX2DEC(LEFT(RIGHT(#REF!,2),1))</f>
        <v>#REF!</v>
      </c>
      <c r="N1517" s="17"/>
      <c r="O1517" s="17"/>
    </row>
    <row r="1518" spans="10:15">
      <c r="J1518" s="17" t="e">
        <f>HEX2DEC(#REF!)</f>
        <v>#REF!</v>
      </c>
      <c r="K1518" s="49" t="e">
        <f t="shared" ref="K1518" si="3031">J1518*$B$3</f>
        <v>#REF!</v>
      </c>
      <c r="L1518" s="49" t="e">
        <f t="shared" ref="L1518" si="3032">K1518+K1519+K1520</f>
        <v>#REF!</v>
      </c>
      <c r="M1518" s="50" t="e">
        <f t="shared" ref="M1518" si="3033">J1521+1</f>
        <v>#REF!</v>
      </c>
      <c r="N1518" s="17"/>
      <c r="O1518" s="17" t="e">
        <f t="shared" ref="O1518" si="3034">IF(AND(K1521=1,K1525=0),L1522-L1518,0)</f>
        <v>#REF!</v>
      </c>
    </row>
    <row r="1519" spans="10:15">
      <c r="J1519" s="17" t="e">
        <f>HEX2DEC(#REF!)</f>
        <v>#REF!</v>
      </c>
      <c r="K1519" s="49" t="e">
        <f t="shared" ref="K1519" si="3035">J1519*$B$2</f>
        <v>#REF!</v>
      </c>
      <c r="L1519" s="49"/>
      <c r="N1519" s="17"/>
      <c r="O1519" s="17"/>
    </row>
    <row r="1520" spans="10:15">
      <c r="J1520" s="17" t="e">
        <f>HEX2DEC(#REF!)</f>
        <v>#REF!</v>
      </c>
      <c r="K1520" s="49" t="e">
        <f t="shared" ref="K1520" si="3036">J1520*1000000000</f>
        <v>#REF!</v>
      </c>
      <c r="L1520" s="49"/>
      <c r="N1520" s="17"/>
      <c r="O1520" s="17"/>
    </row>
    <row r="1521" spans="10:15">
      <c r="J1521" s="17" t="e">
        <f>HEX2DEC(RIGHT(#REF!))</f>
        <v>#REF!</v>
      </c>
      <c r="K1521" s="49" t="e">
        <f>HEX2DEC(LEFT(RIGHT(#REF!,2),1))</f>
        <v>#REF!</v>
      </c>
      <c r="N1521" s="17"/>
      <c r="O1521" s="17"/>
    </row>
    <row r="1522" spans="10:15">
      <c r="J1522" s="17" t="e">
        <f>HEX2DEC(#REF!)</f>
        <v>#REF!</v>
      </c>
      <c r="K1522" s="49" t="e">
        <f t="shared" ref="K1522" si="3037">J1522*$B$3</f>
        <v>#REF!</v>
      </c>
      <c r="L1522" s="49" t="e">
        <f t="shared" ref="L1522" si="3038">K1522+K1523+K1524</f>
        <v>#REF!</v>
      </c>
      <c r="M1522" s="50" t="e">
        <f t="shared" ref="M1522" si="3039">J1525+1</f>
        <v>#REF!</v>
      </c>
      <c r="N1522" s="17"/>
      <c r="O1522" s="17" t="e">
        <f t="shared" ref="O1522" si="3040">IF(AND(K1525=1,K1529=0),L1526-L1522,0)</f>
        <v>#REF!</v>
      </c>
    </row>
    <row r="1523" spans="10:15">
      <c r="J1523" s="17" t="e">
        <f>HEX2DEC(#REF!)</f>
        <v>#REF!</v>
      </c>
      <c r="K1523" s="49" t="e">
        <f t="shared" ref="K1523" si="3041">J1523*$B$2</f>
        <v>#REF!</v>
      </c>
      <c r="L1523" s="49"/>
      <c r="N1523" s="17"/>
      <c r="O1523" s="17"/>
    </row>
    <row r="1524" spans="10:15">
      <c r="J1524" s="17" t="e">
        <f>HEX2DEC(#REF!)</f>
        <v>#REF!</v>
      </c>
      <c r="K1524" s="49" t="e">
        <f t="shared" ref="K1524" si="3042">J1524*1000000000</f>
        <v>#REF!</v>
      </c>
      <c r="L1524" s="49"/>
      <c r="N1524" s="17"/>
      <c r="O1524" s="17"/>
    </row>
    <row r="1525" spans="10:15">
      <c r="J1525" s="17" t="e">
        <f>HEX2DEC(RIGHT(#REF!))</f>
        <v>#REF!</v>
      </c>
      <c r="K1525" s="49" t="e">
        <f>HEX2DEC(LEFT(RIGHT(#REF!,2),1))</f>
        <v>#REF!</v>
      </c>
      <c r="N1525" s="17"/>
      <c r="O1525" s="17"/>
    </row>
    <row r="1526" spans="10:15">
      <c r="J1526" s="17" t="e">
        <f>HEX2DEC(#REF!)</f>
        <v>#REF!</v>
      </c>
      <c r="K1526" s="49" t="e">
        <f t="shared" ref="K1526" si="3043">J1526*$B$3</f>
        <v>#REF!</v>
      </c>
      <c r="L1526" s="49" t="e">
        <f t="shared" ref="L1526" si="3044">K1526+K1527+K1528</f>
        <v>#REF!</v>
      </c>
      <c r="M1526" s="50" t="e">
        <f t="shared" ref="M1526" si="3045">J1529+1</f>
        <v>#REF!</v>
      </c>
      <c r="N1526" s="17"/>
      <c r="O1526" s="17" t="e">
        <f t="shared" ref="O1526" si="3046">IF(AND(K1529=1,K1533=0),L1530-L1526,0)</f>
        <v>#REF!</v>
      </c>
    </row>
    <row r="1527" spans="10:15">
      <c r="J1527" s="17" t="e">
        <f>HEX2DEC(#REF!)</f>
        <v>#REF!</v>
      </c>
      <c r="K1527" s="49" t="e">
        <f t="shared" ref="K1527" si="3047">J1527*$B$2</f>
        <v>#REF!</v>
      </c>
      <c r="L1527" s="49"/>
      <c r="N1527" s="17"/>
      <c r="O1527" s="17"/>
    </row>
    <row r="1528" spans="10:15">
      <c r="J1528" s="17" t="e">
        <f>HEX2DEC(#REF!)</f>
        <v>#REF!</v>
      </c>
      <c r="K1528" s="49" t="e">
        <f t="shared" ref="K1528" si="3048">J1528*1000000000</f>
        <v>#REF!</v>
      </c>
      <c r="L1528" s="49"/>
      <c r="N1528" s="17"/>
      <c r="O1528" s="17"/>
    </row>
    <row r="1529" spans="10:15">
      <c r="J1529" s="17" t="e">
        <f>HEX2DEC(RIGHT(#REF!))</f>
        <v>#REF!</v>
      </c>
      <c r="K1529" s="49" t="e">
        <f>HEX2DEC(LEFT(RIGHT(#REF!,2),1))</f>
        <v>#REF!</v>
      </c>
      <c r="N1529" s="17"/>
      <c r="O1529" s="17"/>
    </row>
    <row r="1530" spans="10:15">
      <c r="J1530" s="17" t="e">
        <f>HEX2DEC(#REF!)</f>
        <v>#REF!</v>
      </c>
      <c r="K1530" s="49" t="e">
        <f t="shared" ref="K1530" si="3049">J1530*$B$3</f>
        <v>#REF!</v>
      </c>
      <c r="L1530" s="49" t="e">
        <f t="shared" ref="L1530" si="3050">K1530+K1531+K1532</f>
        <v>#REF!</v>
      </c>
      <c r="M1530" s="50" t="e">
        <f t="shared" ref="M1530" si="3051">J1533+1</f>
        <v>#REF!</v>
      </c>
      <c r="N1530" s="17"/>
      <c r="O1530" s="17" t="e">
        <f t="shared" ref="O1530" si="3052">IF(AND(K1533=1,K1537=0),L1534-L1530,0)</f>
        <v>#REF!</v>
      </c>
    </row>
    <row r="1531" spans="10:15">
      <c r="J1531" s="17" t="e">
        <f>HEX2DEC(#REF!)</f>
        <v>#REF!</v>
      </c>
      <c r="K1531" s="49" t="e">
        <f t="shared" ref="K1531" si="3053">J1531*$B$2</f>
        <v>#REF!</v>
      </c>
      <c r="L1531" s="49"/>
      <c r="N1531" s="17"/>
      <c r="O1531" s="17"/>
    </row>
    <row r="1532" spans="10:15">
      <c r="J1532" s="17" t="e">
        <f>HEX2DEC(#REF!)</f>
        <v>#REF!</v>
      </c>
      <c r="K1532" s="49" t="e">
        <f t="shared" ref="K1532" si="3054">J1532*1000000000</f>
        <v>#REF!</v>
      </c>
      <c r="L1532" s="49"/>
      <c r="N1532" s="17"/>
      <c r="O1532" s="17"/>
    </row>
    <row r="1533" spans="10:15">
      <c r="J1533" s="17" t="e">
        <f>HEX2DEC(RIGHT(#REF!))</f>
        <v>#REF!</v>
      </c>
      <c r="K1533" s="49" t="e">
        <f>HEX2DEC(LEFT(RIGHT(#REF!,2),1))</f>
        <v>#REF!</v>
      </c>
      <c r="N1533" s="17"/>
      <c r="O1533" s="17"/>
    </row>
    <row r="1534" spans="10:15">
      <c r="J1534" s="17" t="e">
        <f>HEX2DEC(#REF!)</f>
        <v>#REF!</v>
      </c>
      <c r="K1534" s="49" t="e">
        <f t="shared" ref="K1534" si="3055">J1534*$B$3</f>
        <v>#REF!</v>
      </c>
      <c r="L1534" s="49" t="e">
        <f t="shared" ref="L1534" si="3056">K1534+K1535+K1536</f>
        <v>#REF!</v>
      </c>
      <c r="M1534" s="50" t="e">
        <f t="shared" ref="M1534" si="3057">J1537+1</f>
        <v>#REF!</v>
      </c>
      <c r="N1534" s="17"/>
      <c r="O1534" s="17" t="e">
        <f t="shared" ref="O1534" si="3058">IF(AND(K1537=1,K1541=0),L1538-L1534,0)</f>
        <v>#REF!</v>
      </c>
    </row>
    <row r="1535" spans="10:15">
      <c r="J1535" s="17" t="e">
        <f>HEX2DEC(#REF!)</f>
        <v>#REF!</v>
      </c>
      <c r="K1535" s="49" t="e">
        <f t="shared" ref="K1535" si="3059">J1535*$B$2</f>
        <v>#REF!</v>
      </c>
      <c r="L1535" s="49"/>
      <c r="N1535" s="17"/>
      <c r="O1535" s="17"/>
    </row>
    <row r="1536" spans="10:15">
      <c r="J1536" s="17" t="e">
        <f>HEX2DEC(#REF!)</f>
        <v>#REF!</v>
      </c>
      <c r="K1536" s="49" t="e">
        <f t="shared" ref="K1536" si="3060">J1536*1000000000</f>
        <v>#REF!</v>
      </c>
      <c r="L1536" s="49"/>
      <c r="N1536" s="17"/>
      <c r="O1536" s="17"/>
    </row>
    <row r="1537" spans="10:15">
      <c r="J1537" s="17" t="e">
        <f>HEX2DEC(RIGHT(#REF!))</f>
        <v>#REF!</v>
      </c>
      <c r="K1537" s="49" t="e">
        <f>HEX2DEC(LEFT(RIGHT(#REF!,2),1))</f>
        <v>#REF!</v>
      </c>
      <c r="N1537" s="17"/>
      <c r="O1537" s="17"/>
    </row>
    <row r="1538" spans="10:15">
      <c r="J1538" s="17" t="e">
        <f>HEX2DEC(#REF!)</f>
        <v>#REF!</v>
      </c>
      <c r="K1538" s="49" t="e">
        <f t="shared" ref="K1538" si="3061">J1538*$B$3</f>
        <v>#REF!</v>
      </c>
      <c r="L1538" s="49" t="e">
        <f t="shared" ref="L1538" si="3062">K1538+K1539+K1540</f>
        <v>#REF!</v>
      </c>
      <c r="M1538" s="50" t="e">
        <f t="shared" ref="M1538" si="3063">J1541+1</f>
        <v>#REF!</v>
      </c>
      <c r="N1538" s="17"/>
      <c r="O1538" s="17" t="e">
        <f t="shared" ref="O1538" si="3064">IF(AND(K1541=1,K1545=0),L1542-L1538,0)</f>
        <v>#REF!</v>
      </c>
    </row>
    <row r="1539" spans="10:15">
      <c r="J1539" s="17" t="e">
        <f>HEX2DEC(#REF!)</f>
        <v>#REF!</v>
      </c>
      <c r="K1539" s="49" t="e">
        <f t="shared" ref="K1539" si="3065">J1539*$B$2</f>
        <v>#REF!</v>
      </c>
      <c r="L1539" s="49"/>
      <c r="N1539" s="17"/>
      <c r="O1539" s="17"/>
    </row>
    <row r="1540" spans="10:15">
      <c r="J1540" s="17" t="e">
        <f>HEX2DEC(#REF!)</f>
        <v>#REF!</v>
      </c>
      <c r="K1540" s="49" t="e">
        <f t="shared" ref="K1540" si="3066">J1540*1000000000</f>
        <v>#REF!</v>
      </c>
      <c r="L1540" s="49"/>
      <c r="N1540" s="17"/>
      <c r="O1540" s="17"/>
    </row>
    <row r="1541" spans="10:15">
      <c r="J1541" s="17" t="e">
        <f>HEX2DEC(RIGHT(#REF!))</f>
        <v>#REF!</v>
      </c>
      <c r="K1541" s="49" t="e">
        <f>HEX2DEC(LEFT(RIGHT(#REF!,2),1))</f>
        <v>#REF!</v>
      </c>
      <c r="N1541" s="17"/>
      <c r="O1541" s="17"/>
    </row>
    <row r="1542" spans="10:15">
      <c r="J1542" s="17" t="e">
        <f>HEX2DEC(#REF!)</f>
        <v>#REF!</v>
      </c>
      <c r="K1542" s="49" t="e">
        <f t="shared" ref="K1542" si="3067">J1542*$B$3</f>
        <v>#REF!</v>
      </c>
      <c r="L1542" s="49" t="e">
        <f t="shared" ref="L1542" si="3068">K1542+K1543+K1544</f>
        <v>#REF!</v>
      </c>
      <c r="M1542" s="50" t="e">
        <f t="shared" ref="M1542" si="3069">J1545+1</f>
        <v>#REF!</v>
      </c>
      <c r="N1542" s="17"/>
      <c r="O1542" s="17" t="e">
        <f t="shared" ref="O1542" si="3070">IF(AND(K1545=1,K1549=0),L1546-L1542,0)</f>
        <v>#REF!</v>
      </c>
    </row>
    <row r="1543" spans="10:15">
      <c r="J1543" s="17" t="e">
        <f>HEX2DEC(#REF!)</f>
        <v>#REF!</v>
      </c>
      <c r="K1543" s="49" t="e">
        <f t="shared" ref="K1543" si="3071">J1543*$B$2</f>
        <v>#REF!</v>
      </c>
      <c r="L1543" s="49"/>
      <c r="N1543" s="17"/>
      <c r="O1543" s="17"/>
    </row>
    <row r="1544" spans="10:15">
      <c r="J1544" s="17" t="e">
        <f>HEX2DEC(#REF!)</f>
        <v>#REF!</v>
      </c>
      <c r="K1544" s="49" t="e">
        <f t="shared" ref="K1544" si="3072">J1544*1000000000</f>
        <v>#REF!</v>
      </c>
      <c r="L1544" s="49"/>
      <c r="N1544" s="17"/>
      <c r="O1544" s="17"/>
    </row>
    <row r="1545" spans="10:15">
      <c r="J1545" s="17" t="e">
        <f>HEX2DEC(RIGHT(#REF!))</f>
        <v>#REF!</v>
      </c>
      <c r="K1545" s="49" t="e">
        <f>HEX2DEC(LEFT(RIGHT(#REF!,2),1))</f>
        <v>#REF!</v>
      </c>
      <c r="N1545" s="17"/>
      <c r="O1545" s="17"/>
    </row>
    <row r="1546" spans="10:15">
      <c r="J1546" s="17" t="e">
        <f>HEX2DEC(#REF!)</f>
        <v>#REF!</v>
      </c>
      <c r="K1546" s="49" t="e">
        <f t="shared" ref="K1546" si="3073">J1546*$B$3</f>
        <v>#REF!</v>
      </c>
      <c r="L1546" s="49" t="e">
        <f t="shared" ref="L1546" si="3074">K1546+K1547+K1548</f>
        <v>#REF!</v>
      </c>
      <c r="M1546" s="50" t="e">
        <f t="shared" ref="M1546" si="3075">J1549+1</f>
        <v>#REF!</v>
      </c>
      <c r="N1546" s="17"/>
      <c r="O1546" s="17" t="e">
        <f t="shared" ref="O1546" si="3076">IF(AND(K1549=1,K1553=0),L1550-L1546,0)</f>
        <v>#REF!</v>
      </c>
    </row>
    <row r="1547" spans="10:15">
      <c r="J1547" s="17" t="e">
        <f>HEX2DEC(#REF!)</f>
        <v>#REF!</v>
      </c>
      <c r="K1547" s="49" t="e">
        <f t="shared" ref="K1547" si="3077">J1547*$B$2</f>
        <v>#REF!</v>
      </c>
      <c r="L1547" s="49"/>
      <c r="N1547" s="17"/>
      <c r="O1547" s="17"/>
    </row>
    <row r="1548" spans="10:15">
      <c r="J1548" s="17" t="e">
        <f>HEX2DEC(#REF!)</f>
        <v>#REF!</v>
      </c>
      <c r="K1548" s="49" t="e">
        <f t="shared" ref="K1548" si="3078">J1548*1000000000</f>
        <v>#REF!</v>
      </c>
      <c r="L1548" s="49"/>
      <c r="N1548" s="17"/>
      <c r="O1548" s="17"/>
    </row>
    <row r="1549" spans="10:15">
      <c r="J1549" s="17" t="e">
        <f>HEX2DEC(RIGHT(#REF!))</f>
        <v>#REF!</v>
      </c>
      <c r="K1549" s="49" t="e">
        <f>HEX2DEC(LEFT(RIGHT(#REF!,2),1))</f>
        <v>#REF!</v>
      </c>
      <c r="N1549" s="17"/>
      <c r="O1549" s="17"/>
    </row>
    <row r="1550" spans="10:15">
      <c r="J1550" s="17" t="e">
        <f>HEX2DEC(#REF!)</f>
        <v>#REF!</v>
      </c>
      <c r="K1550" s="49" t="e">
        <f t="shared" ref="K1550" si="3079">J1550*$B$3</f>
        <v>#REF!</v>
      </c>
      <c r="L1550" s="49" t="e">
        <f t="shared" ref="L1550" si="3080">K1550+K1551+K1552</f>
        <v>#REF!</v>
      </c>
      <c r="M1550" s="50" t="e">
        <f t="shared" ref="M1550" si="3081">J1553+1</f>
        <v>#REF!</v>
      </c>
      <c r="N1550" s="17"/>
      <c r="O1550" s="17" t="e">
        <f t="shared" ref="O1550" si="3082">IF(AND(K1553=1,K1557=0),L1554-L1550,0)</f>
        <v>#REF!</v>
      </c>
    </row>
    <row r="1551" spans="10:15">
      <c r="J1551" s="17" t="e">
        <f>HEX2DEC(#REF!)</f>
        <v>#REF!</v>
      </c>
      <c r="K1551" s="49" t="e">
        <f t="shared" ref="K1551" si="3083">J1551*$B$2</f>
        <v>#REF!</v>
      </c>
      <c r="L1551" s="49"/>
      <c r="N1551" s="17"/>
      <c r="O1551" s="17"/>
    </row>
    <row r="1552" spans="10:15">
      <c r="J1552" s="17" t="e">
        <f>HEX2DEC(#REF!)</f>
        <v>#REF!</v>
      </c>
      <c r="K1552" s="49" t="e">
        <f t="shared" ref="K1552" si="3084">J1552*1000000000</f>
        <v>#REF!</v>
      </c>
      <c r="L1552" s="49"/>
      <c r="N1552" s="17"/>
      <c r="O1552" s="17"/>
    </row>
    <row r="1553" spans="10:15">
      <c r="J1553" s="17" t="e">
        <f>HEX2DEC(RIGHT(#REF!))</f>
        <v>#REF!</v>
      </c>
      <c r="K1553" s="49" t="e">
        <f>HEX2DEC(LEFT(RIGHT(#REF!,2),1))</f>
        <v>#REF!</v>
      </c>
      <c r="N1553" s="17"/>
      <c r="O1553" s="17"/>
    </row>
    <row r="1554" spans="10:15">
      <c r="J1554" s="17" t="e">
        <f>HEX2DEC(#REF!)</f>
        <v>#REF!</v>
      </c>
      <c r="K1554" s="49" t="e">
        <f t="shared" ref="K1554" si="3085">J1554*$B$3</f>
        <v>#REF!</v>
      </c>
      <c r="L1554" s="49" t="e">
        <f t="shared" ref="L1554" si="3086">K1554+K1555+K1556</f>
        <v>#REF!</v>
      </c>
      <c r="M1554" s="50" t="e">
        <f t="shared" ref="M1554" si="3087">J1557+1</f>
        <v>#REF!</v>
      </c>
      <c r="N1554" s="17"/>
      <c r="O1554" s="17" t="e">
        <f t="shared" ref="O1554" si="3088">IF(AND(K1557=1,K1561=0),L1558-L1554,0)</f>
        <v>#REF!</v>
      </c>
    </row>
    <row r="1555" spans="10:15">
      <c r="J1555" s="17" t="e">
        <f>HEX2DEC(#REF!)</f>
        <v>#REF!</v>
      </c>
      <c r="K1555" s="49" t="e">
        <f t="shared" ref="K1555" si="3089">J1555*$B$2</f>
        <v>#REF!</v>
      </c>
      <c r="L1555" s="49"/>
      <c r="N1555" s="17"/>
      <c r="O1555" s="17"/>
    </row>
    <row r="1556" spans="10:15">
      <c r="J1556" s="17" t="e">
        <f>HEX2DEC(#REF!)</f>
        <v>#REF!</v>
      </c>
      <c r="K1556" s="49" t="e">
        <f t="shared" ref="K1556" si="3090">J1556*1000000000</f>
        <v>#REF!</v>
      </c>
      <c r="L1556" s="49"/>
      <c r="N1556" s="17"/>
      <c r="O1556" s="17"/>
    </row>
    <row r="1557" spans="10:15">
      <c r="J1557" s="17" t="e">
        <f>HEX2DEC(RIGHT(#REF!))</f>
        <v>#REF!</v>
      </c>
      <c r="K1557" s="49" t="e">
        <f>HEX2DEC(LEFT(RIGHT(#REF!,2),1))</f>
        <v>#REF!</v>
      </c>
      <c r="N1557" s="17"/>
      <c r="O1557" s="17"/>
    </row>
    <row r="1558" spans="10:15">
      <c r="J1558" s="17" t="e">
        <f>HEX2DEC(#REF!)</f>
        <v>#REF!</v>
      </c>
      <c r="K1558" s="49" t="e">
        <f t="shared" ref="K1558" si="3091">J1558*$B$3</f>
        <v>#REF!</v>
      </c>
      <c r="L1558" s="49" t="e">
        <f t="shared" ref="L1558" si="3092">K1558+K1559+K1560</f>
        <v>#REF!</v>
      </c>
      <c r="M1558" s="50" t="e">
        <f t="shared" ref="M1558" si="3093">J1561+1</f>
        <v>#REF!</v>
      </c>
      <c r="N1558" s="17"/>
      <c r="O1558" s="17" t="e">
        <f t="shared" ref="O1558" si="3094">IF(AND(K1561=1,K1565=0),L1562-L1558,0)</f>
        <v>#REF!</v>
      </c>
    </row>
    <row r="1559" spans="10:15">
      <c r="J1559" s="17" t="e">
        <f>HEX2DEC(#REF!)</f>
        <v>#REF!</v>
      </c>
      <c r="K1559" s="49" t="e">
        <f t="shared" ref="K1559" si="3095">J1559*$B$2</f>
        <v>#REF!</v>
      </c>
      <c r="L1559" s="49"/>
      <c r="N1559" s="17"/>
      <c r="O1559" s="17"/>
    </row>
    <row r="1560" spans="10:15">
      <c r="J1560" s="17" t="e">
        <f>HEX2DEC(#REF!)</f>
        <v>#REF!</v>
      </c>
      <c r="K1560" s="49" t="e">
        <f t="shared" ref="K1560" si="3096">J1560*1000000000</f>
        <v>#REF!</v>
      </c>
      <c r="L1560" s="49"/>
      <c r="N1560" s="17"/>
      <c r="O1560" s="17"/>
    </row>
    <row r="1561" spans="10:15">
      <c r="J1561" s="17" t="e">
        <f>HEX2DEC(RIGHT(#REF!))</f>
        <v>#REF!</v>
      </c>
      <c r="K1561" s="49" t="e">
        <f>HEX2DEC(LEFT(RIGHT(#REF!,2),1))</f>
        <v>#REF!</v>
      </c>
      <c r="N1561" s="17"/>
      <c r="O1561" s="17"/>
    </row>
    <row r="1562" spans="10:15">
      <c r="J1562" s="17" t="e">
        <f>HEX2DEC(#REF!)</f>
        <v>#REF!</v>
      </c>
      <c r="K1562" s="49" t="e">
        <f t="shared" ref="K1562" si="3097">J1562*$B$3</f>
        <v>#REF!</v>
      </c>
      <c r="L1562" s="49" t="e">
        <f t="shared" ref="L1562" si="3098">K1562+K1563+K1564</f>
        <v>#REF!</v>
      </c>
      <c r="M1562" s="50" t="e">
        <f t="shared" ref="M1562" si="3099">J1565+1</f>
        <v>#REF!</v>
      </c>
      <c r="N1562" s="17"/>
      <c r="O1562" s="17" t="e">
        <f t="shared" ref="O1562" si="3100">IF(AND(K1565=1,K1569=0),L1566-L1562,0)</f>
        <v>#REF!</v>
      </c>
    </row>
    <row r="1563" spans="10:15">
      <c r="J1563" s="17" t="e">
        <f>HEX2DEC(#REF!)</f>
        <v>#REF!</v>
      </c>
      <c r="K1563" s="49" t="e">
        <f t="shared" ref="K1563" si="3101">J1563*$B$2</f>
        <v>#REF!</v>
      </c>
      <c r="L1563" s="49"/>
      <c r="N1563" s="17"/>
      <c r="O1563" s="17"/>
    </row>
    <row r="1564" spans="10:15">
      <c r="J1564" s="17" t="e">
        <f>HEX2DEC(#REF!)</f>
        <v>#REF!</v>
      </c>
      <c r="K1564" s="49" t="e">
        <f t="shared" ref="K1564" si="3102">J1564*1000000000</f>
        <v>#REF!</v>
      </c>
      <c r="L1564" s="49"/>
      <c r="N1564" s="17"/>
      <c r="O1564" s="17"/>
    </row>
    <row r="1565" spans="10:15">
      <c r="J1565" s="17" t="e">
        <f>HEX2DEC(RIGHT(#REF!))</f>
        <v>#REF!</v>
      </c>
      <c r="K1565" s="49" t="e">
        <f>HEX2DEC(LEFT(RIGHT(#REF!,2),1))</f>
        <v>#REF!</v>
      </c>
      <c r="N1565" s="17"/>
      <c r="O1565" s="17"/>
    </row>
    <row r="1566" spans="10:15">
      <c r="J1566" s="17" t="e">
        <f>HEX2DEC(#REF!)</f>
        <v>#REF!</v>
      </c>
      <c r="K1566" s="49" t="e">
        <f t="shared" ref="K1566" si="3103">J1566*$B$3</f>
        <v>#REF!</v>
      </c>
      <c r="L1566" s="49" t="e">
        <f t="shared" ref="L1566" si="3104">K1566+K1567+K1568</f>
        <v>#REF!</v>
      </c>
      <c r="M1566" s="50" t="e">
        <f t="shared" ref="M1566" si="3105">J1569+1</f>
        <v>#REF!</v>
      </c>
      <c r="N1566" s="17"/>
      <c r="O1566" s="17" t="e">
        <f t="shared" ref="O1566" si="3106">IF(AND(K1569=1,K1573=0),L1570-L1566,0)</f>
        <v>#REF!</v>
      </c>
    </row>
    <row r="1567" spans="10:15">
      <c r="J1567" s="17" t="e">
        <f>HEX2DEC(#REF!)</f>
        <v>#REF!</v>
      </c>
      <c r="K1567" s="49" t="e">
        <f t="shared" ref="K1567" si="3107">J1567*$B$2</f>
        <v>#REF!</v>
      </c>
      <c r="L1567" s="49"/>
      <c r="N1567" s="17"/>
      <c r="O1567" s="17"/>
    </row>
    <row r="1568" spans="10:15">
      <c r="J1568" s="17" t="e">
        <f>HEX2DEC(#REF!)</f>
        <v>#REF!</v>
      </c>
      <c r="K1568" s="49" t="e">
        <f t="shared" ref="K1568" si="3108">J1568*1000000000</f>
        <v>#REF!</v>
      </c>
      <c r="L1568" s="49"/>
      <c r="N1568" s="17"/>
      <c r="O1568" s="17"/>
    </row>
    <row r="1569" spans="10:15">
      <c r="J1569" s="17" t="e">
        <f>HEX2DEC(RIGHT(#REF!))</f>
        <v>#REF!</v>
      </c>
      <c r="K1569" s="49" t="e">
        <f>HEX2DEC(LEFT(RIGHT(#REF!,2),1))</f>
        <v>#REF!</v>
      </c>
      <c r="N1569" s="17"/>
      <c r="O1569" s="17"/>
    </row>
    <row r="1570" spans="10:15">
      <c r="J1570" s="17" t="e">
        <f>HEX2DEC(#REF!)</f>
        <v>#REF!</v>
      </c>
      <c r="K1570" s="49" t="e">
        <f t="shared" ref="K1570" si="3109">J1570*$B$3</f>
        <v>#REF!</v>
      </c>
      <c r="L1570" s="49" t="e">
        <f t="shared" ref="L1570" si="3110">K1570+K1571+K1572</f>
        <v>#REF!</v>
      </c>
      <c r="M1570" s="50" t="e">
        <f t="shared" ref="M1570" si="3111">J1573+1</f>
        <v>#REF!</v>
      </c>
      <c r="N1570" s="17"/>
      <c r="O1570" s="17" t="e">
        <f t="shared" ref="O1570" si="3112">IF(AND(K1573=1,K1577=0),L1574-L1570,0)</f>
        <v>#REF!</v>
      </c>
    </row>
    <row r="1571" spans="10:15">
      <c r="J1571" s="17" t="e">
        <f>HEX2DEC(#REF!)</f>
        <v>#REF!</v>
      </c>
      <c r="K1571" s="49" t="e">
        <f t="shared" ref="K1571" si="3113">J1571*$B$2</f>
        <v>#REF!</v>
      </c>
      <c r="L1571" s="49"/>
      <c r="N1571" s="17"/>
      <c r="O1571" s="17"/>
    </row>
    <row r="1572" spans="10:15">
      <c r="J1572" s="17" t="e">
        <f>HEX2DEC(#REF!)</f>
        <v>#REF!</v>
      </c>
      <c r="K1572" s="49" t="e">
        <f t="shared" ref="K1572" si="3114">J1572*1000000000</f>
        <v>#REF!</v>
      </c>
      <c r="L1572" s="49"/>
      <c r="N1572" s="17"/>
      <c r="O1572" s="17"/>
    </row>
    <row r="1573" spans="10:15">
      <c r="J1573" s="17" t="e">
        <f>HEX2DEC(RIGHT(#REF!))</f>
        <v>#REF!</v>
      </c>
      <c r="K1573" s="49" t="e">
        <f>HEX2DEC(LEFT(RIGHT(#REF!,2),1))</f>
        <v>#REF!</v>
      </c>
      <c r="N1573" s="17"/>
      <c r="O1573" s="17"/>
    </row>
    <row r="1574" spans="10:15">
      <c r="J1574" s="17" t="e">
        <f>HEX2DEC(#REF!)</f>
        <v>#REF!</v>
      </c>
      <c r="K1574" s="49" t="e">
        <f t="shared" ref="K1574" si="3115">J1574*$B$3</f>
        <v>#REF!</v>
      </c>
      <c r="L1574" s="49" t="e">
        <f t="shared" ref="L1574" si="3116">K1574+K1575+K1576</f>
        <v>#REF!</v>
      </c>
      <c r="M1574" s="50" t="e">
        <f t="shared" ref="M1574" si="3117">J1577+1</f>
        <v>#REF!</v>
      </c>
      <c r="N1574" s="17"/>
      <c r="O1574" s="17" t="e">
        <f t="shared" ref="O1574" si="3118">IF(AND(K1577=1,K1581=0),L1578-L1574,0)</f>
        <v>#REF!</v>
      </c>
    </row>
    <row r="1575" spans="10:15">
      <c r="J1575" s="17" t="e">
        <f>HEX2DEC(#REF!)</f>
        <v>#REF!</v>
      </c>
      <c r="K1575" s="49" t="e">
        <f t="shared" ref="K1575" si="3119">J1575*$B$2</f>
        <v>#REF!</v>
      </c>
      <c r="L1575" s="49"/>
      <c r="N1575" s="17"/>
      <c r="O1575" s="17"/>
    </row>
    <row r="1576" spans="10:15">
      <c r="J1576" s="17" t="e">
        <f>HEX2DEC(#REF!)</f>
        <v>#REF!</v>
      </c>
      <c r="K1576" s="49" t="e">
        <f t="shared" ref="K1576" si="3120">J1576*1000000000</f>
        <v>#REF!</v>
      </c>
      <c r="L1576" s="49"/>
      <c r="N1576" s="17"/>
      <c r="O1576" s="17"/>
    </row>
    <row r="1577" spans="10:15">
      <c r="J1577" s="17" t="e">
        <f>HEX2DEC(RIGHT(#REF!))</f>
        <v>#REF!</v>
      </c>
      <c r="K1577" s="49" t="e">
        <f>HEX2DEC(LEFT(RIGHT(#REF!,2),1))</f>
        <v>#REF!</v>
      </c>
      <c r="N1577" s="17"/>
      <c r="O1577" s="17"/>
    </row>
    <row r="1578" spans="10:15">
      <c r="J1578" s="17" t="e">
        <f>HEX2DEC(#REF!)</f>
        <v>#REF!</v>
      </c>
      <c r="K1578" s="49" t="e">
        <f t="shared" ref="K1578" si="3121">J1578*$B$3</f>
        <v>#REF!</v>
      </c>
      <c r="L1578" s="49" t="e">
        <f t="shared" ref="L1578" si="3122">K1578+K1579+K1580</f>
        <v>#REF!</v>
      </c>
      <c r="M1578" s="50" t="e">
        <f t="shared" ref="M1578" si="3123">J1581+1</f>
        <v>#REF!</v>
      </c>
      <c r="N1578" s="17"/>
      <c r="O1578" s="17" t="e">
        <f t="shared" ref="O1578" si="3124">IF(AND(K1581=1,K1585=0),L1582-L1578,0)</f>
        <v>#REF!</v>
      </c>
    </row>
    <row r="1579" spans="10:15">
      <c r="J1579" s="17" t="e">
        <f>HEX2DEC(#REF!)</f>
        <v>#REF!</v>
      </c>
      <c r="K1579" s="49" t="e">
        <f t="shared" ref="K1579" si="3125">J1579*$B$2</f>
        <v>#REF!</v>
      </c>
      <c r="L1579" s="49"/>
      <c r="N1579" s="17"/>
      <c r="O1579" s="17"/>
    </row>
    <row r="1580" spans="10:15">
      <c r="J1580" s="17" t="e">
        <f>HEX2DEC(#REF!)</f>
        <v>#REF!</v>
      </c>
      <c r="K1580" s="49" t="e">
        <f t="shared" ref="K1580" si="3126">J1580*1000000000</f>
        <v>#REF!</v>
      </c>
      <c r="L1580" s="49"/>
      <c r="N1580" s="17"/>
      <c r="O1580" s="17"/>
    </row>
    <row r="1581" spans="10:15">
      <c r="J1581" s="17" t="e">
        <f>HEX2DEC(RIGHT(#REF!))</f>
        <v>#REF!</v>
      </c>
      <c r="K1581" s="49" t="e">
        <f>HEX2DEC(LEFT(RIGHT(#REF!,2),1))</f>
        <v>#REF!</v>
      </c>
      <c r="N1581" s="17"/>
      <c r="O1581" s="17"/>
    </row>
    <row r="1582" spans="10:15">
      <c r="J1582" s="17" t="e">
        <f>HEX2DEC(#REF!)</f>
        <v>#REF!</v>
      </c>
      <c r="K1582" s="49" t="e">
        <f t="shared" ref="K1582" si="3127">J1582*$B$3</f>
        <v>#REF!</v>
      </c>
      <c r="L1582" s="49" t="e">
        <f t="shared" ref="L1582" si="3128">K1582+K1583+K1584</f>
        <v>#REF!</v>
      </c>
      <c r="M1582" s="50" t="e">
        <f t="shared" ref="M1582" si="3129">J1585+1</f>
        <v>#REF!</v>
      </c>
      <c r="N1582" s="17"/>
      <c r="O1582" s="17" t="e">
        <f t="shared" ref="O1582" si="3130">IF(AND(K1585=1,K1589=0),L1586-L1582,0)</f>
        <v>#REF!</v>
      </c>
    </row>
    <row r="1583" spans="10:15">
      <c r="J1583" s="17" t="e">
        <f>HEX2DEC(#REF!)</f>
        <v>#REF!</v>
      </c>
      <c r="K1583" s="49" t="e">
        <f t="shared" ref="K1583" si="3131">J1583*$B$2</f>
        <v>#REF!</v>
      </c>
      <c r="L1583" s="49"/>
      <c r="N1583" s="17"/>
      <c r="O1583" s="17"/>
    </row>
    <row r="1584" spans="10:15">
      <c r="J1584" s="17" t="e">
        <f>HEX2DEC(#REF!)</f>
        <v>#REF!</v>
      </c>
      <c r="K1584" s="49" t="e">
        <f t="shared" ref="K1584" si="3132">J1584*1000000000</f>
        <v>#REF!</v>
      </c>
      <c r="L1584" s="49"/>
      <c r="N1584" s="17"/>
      <c r="O1584" s="17"/>
    </row>
    <row r="1585" spans="10:15">
      <c r="J1585" s="17" t="e">
        <f>HEX2DEC(RIGHT(#REF!))</f>
        <v>#REF!</v>
      </c>
      <c r="K1585" s="49" t="e">
        <f>HEX2DEC(LEFT(RIGHT(#REF!,2),1))</f>
        <v>#REF!</v>
      </c>
      <c r="N1585" s="17"/>
      <c r="O1585" s="17"/>
    </row>
    <row r="1586" spans="10:15">
      <c r="J1586" s="17" t="e">
        <f>HEX2DEC(#REF!)</f>
        <v>#REF!</v>
      </c>
      <c r="K1586" s="49" t="e">
        <f t="shared" ref="K1586" si="3133">J1586*$B$3</f>
        <v>#REF!</v>
      </c>
      <c r="L1586" s="49" t="e">
        <f t="shared" ref="L1586" si="3134">K1586+K1587+K1588</f>
        <v>#REF!</v>
      </c>
      <c r="M1586" s="50" t="e">
        <f t="shared" ref="M1586" si="3135">J1589+1</f>
        <v>#REF!</v>
      </c>
      <c r="N1586" s="17"/>
      <c r="O1586" s="17" t="e">
        <f t="shared" ref="O1586" si="3136">IF(AND(K1589=1,K1593=0),L1590-L1586,0)</f>
        <v>#REF!</v>
      </c>
    </row>
    <row r="1587" spans="10:15">
      <c r="J1587" s="17" t="e">
        <f>HEX2DEC(#REF!)</f>
        <v>#REF!</v>
      </c>
      <c r="K1587" s="49" t="e">
        <f t="shared" ref="K1587" si="3137">J1587*$B$2</f>
        <v>#REF!</v>
      </c>
      <c r="L1587" s="49"/>
      <c r="N1587" s="17"/>
      <c r="O1587" s="17"/>
    </row>
    <row r="1588" spans="10:15">
      <c r="J1588" s="17" t="e">
        <f>HEX2DEC(#REF!)</f>
        <v>#REF!</v>
      </c>
      <c r="K1588" s="49" t="e">
        <f t="shared" ref="K1588" si="3138">J1588*1000000000</f>
        <v>#REF!</v>
      </c>
      <c r="L1588" s="49"/>
      <c r="N1588" s="17"/>
      <c r="O1588" s="17"/>
    </row>
    <row r="1589" spans="10:15">
      <c r="J1589" s="17" t="e">
        <f>HEX2DEC(RIGHT(#REF!))</f>
        <v>#REF!</v>
      </c>
      <c r="K1589" s="49" t="e">
        <f>HEX2DEC(LEFT(RIGHT(#REF!,2),1))</f>
        <v>#REF!</v>
      </c>
      <c r="N1589" s="17"/>
      <c r="O1589" s="17"/>
    </row>
    <row r="1590" spans="10:15">
      <c r="J1590" s="17" t="e">
        <f>HEX2DEC(#REF!)</f>
        <v>#REF!</v>
      </c>
      <c r="K1590" s="49" t="e">
        <f t="shared" ref="K1590" si="3139">J1590*$B$3</f>
        <v>#REF!</v>
      </c>
      <c r="L1590" s="49" t="e">
        <f t="shared" ref="L1590" si="3140">K1590+K1591+K1592</f>
        <v>#REF!</v>
      </c>
      <c r="M1590" s="50" t="e">
        <f t="shared" ref="M1590" si="3141">J1593+1</f>
        <v>#REF!</v>
      </c>
      <c r="N1590" s="17"/>
      <c r="O1590" s="17" t="e">
        <f t="shared" ref="O1590" si="3142">IF(AND(K1593=1,K1597=0),L1594-L1590,0)</f>
        <v>#REF!</v>
      </c>
    </row>
    <row r="1591" spans="10:15">
      <c r="J1591" s="17" t="e">
        <f>HEX2DEC(#REF!)</f>
        <v>#REF!</v>
      </c>
      <c r="K1591" s="49" t="e">
        <f t="shared" ref="K1591" si="3143">J1591*$B$2</f>
        <v>#REF!</v>
      </c>
      <c r="L1591" s="49"/>
      <c r="N1591" s="17"/>
      <c r="O1591" s="17"/>
    </row>
    <row r="1592" spans="10:15">
      <c r="J1592" s="17" t="e">
        <f>HEX2DEC(#REF!)</f>
        <v>#REF!</v>
      </c>
      <c r="K1592" s="49" t="e">
        <f t="shared" ref="K1592" si="3144">J1592*1000000000</f>
        <v>#REF!</v>
      </c>
      <c r="L1592" s="49"/>
      <c r="N1592" s="17"/>
      <c r="O1592" s="17"/>
    </row>
    <row r="1593" spans="10:15">
      <c r="J1593" s="17" t="e">
        <f>HEX2DEC(RIGHT(#REF!))</f>
        <v>#REF!</v>
      </c>
      <c r="K1593" s="49" t="e">
        <f>HEX2DEC(LEFT(RIGHT(#REF!,2),1))</f>
        <v>#REF!</v>
      </c>
      <c r="N1593" s="17"/>
      <c r="O1593" s="17"/>
    </row>
    <row r="1594" spans="10:15">
      <c r="J1594" s="17" t="e">
        <f>HEX2DEC(#REF!)</f>
        <v>#REF!</v>
      </c>
      <c r="K1594" s="49" t="e">
        <f t="shared" ref="K1594" si="3145">J1594*$B$3</f>
        <v>#REF!</v>
      </c>
      <c r="L1594" s="49" t="e">
        <f t="shared" ref="L1594" si="3146">K1594+K1595+K1596</f>
        <v>#REF!</v>
      </c>
      <c r="M1594" s="50" t="e">
        <f t="shared" ref="M1594" si="3147">J1597+1</f>
        <v>#REF!</v>
      </c>
      <c r="N1594" s="17"/>
      <c r="O1594" s="17" t="e">
        <f t="shared" ref="O1594" si="3148">IF(AND(K1597=1,K1601=0),L1598-L1594,0)</f>
        <v>#REF!</v>
      </c>
    </row>
    <row r="1595" spans="10:15">
      <c r="J1595" s="17" t="e">
        <f>HEX2DEC(#REF!)</f>
        <v>#REF!</v>
      </c>
      <c r="K1595" s="49" t="e">
        <f t="shared" ref="K1595" si="3149">J1595*$B$2</f>
        <v>#REF!</v>
      </c>
      <c r="L1595" s="49"/>
      <c r="N1595" s="17"/>
      <c r="O1595" s="17"/>
    </row>
    <row r="1596" spans="10:15">
      <c r="J1596" s="17" t="e">
        <f>HEX2DEC(#REF!)</f>
        <v>#REF!</v>
      </c>
      <c r="K1596" s="49" t="e">
        <f t="shared" ref="K1596" si="3150">J1596*1000000000</f>
        <v>#REF!</v>
      </c>
      <c r="L1596" s="49"/>
      <c r="N1596" s="17"/>
      <c r="O1596" s="17"/>
    </row>
    <row r="1597" spans="10:15">
      <c r="J1597" s="17" t="e">
        <f>HEX2DEC(RIGHT(#REF!))</f>
        <v>#REF!</v>
      </c>
      <c r="K1597" s="49" t="e">
        <f>HEX2DEC(LEFT(RIGHT(#REF!,2),1))</f>
        <v>#REF!</v>
      </c>
      <c r="N1597" s="17"/>
      <c r="O1597" s="17"/>
    </row>
    <row r="1598" spans="10:15">
      <c r="J1598" s="17" t="e">
        <f>HEX2DEC(#REF!)</f>
        <v>#REF!</v>
      </c>
      <c r="K1598" s="49" t="e">
        <f t="shared" ref="K1598" si="3151">J1598*$B$3</f>
        <v>#REF!</v>
      </c>
      <c r="L1598" s="49" t="e">
        <f t="shared" ref="L1598" si="3152">K1598+K1599+K1600</f>
        <v>#REF!</v>
      </c>
      <c r="M1598" s="50" t="e">
        <f t="shared" ref="M1598" si="3153">J1601+1</f>
        <v>#REF!</v>
      </c>
      <c r="N1598" s="17"/>
      <c r="O1598" s="17" t="e">
        <f t="shared" ref="O1598" si="3154">IF(AND(K1601=1,K1605=0),L1602-L1598,0)</f>
        <v>#REF!</v>
      </c>
    </row>
    <row r="1599" spans="10:15">
      <c r="J1599" s="17" t="e">
        <f>HEX2DEC(#REF!)</f>
        <v>#REF!</v>
      </c>
      <c r="K1599" s="49" t="e">
        <f t="shared" ref="K1599" si="3155">J1599*$B$2</f>
        <v>#REF!</v>
      </c>
      <c r="L1599" s="49"/>
      <c r="N1599" s="17"/>
      <c r="O1599" s="17"/>
    </row>
    <row r="1600" spans="10:15">
      <c r="J1600" s="17" t="e">
        <f>HEX2DEC(#REF!)</f>
        <v>#REF!</v>
      </c>
      <c r="K1600" s="49" t="e">
        <f t="shared" ref="K1600" si="3156">J1600*1000000000</f>
        <v>#REF!</v>
      </c>
      <c r="L1600" s="49"/>
      <c r="N1600" s="17"/>
      <c r="O1600" s="17"/>
    </row>
    <row r="1601" spans="10:15">
      <c r="J1601" s="17" t="e">
        <f>HEX2DEC(RIGHT(#REF!))</f>
        <v>#REF!</v>
      </c>
      <c r="K1601" s="49" t="e">
        <f>HEX2DEC(LEFT(RIGHT(#REF!,2),1))</f>
        <v>#REF!</v>
      </c>
      <c r="N1601" s="17"/>
      <c r="O1601" s="17"/>
    </row>
    <row r="1602" spans="10:15">
      <c r="J1602" s="17" t="e">
        <f>HEX2DEC(#REF!)</f>
        <v>#REF!</v>
      </c>
      <c r="K1602" s="49" t="e">
        <f t="shared" ref="K1602" si="3157">J1602*$B$3</f>
        <v>#REF!</v>
      </c>
      <c r="L1602" s="49" t="e">
        <f t="shared" ref="L1602" si="3158">K1602+K1603+K1604</f>
        <v>#REF!</v>
      </c>
      <c r="M1602" s="50" t="e">
        <f t="shared" ref="M1602" si="3159">J1605+1</f>
        <v>#REF!</v>
      </c>
      <c r="N1602" s="17"/>
      <c r="O1602" s="17" t="e">
        <f t="shared" ref="O1602" si="3160">IF(AND(K1605=1,K1609=0),L1606-L1602,0)</f>
        <v>#REF!</v>
      </c>
    </row>
    <row r="1603" spans="10:15">
      <c r="J1603" s="17" t="e">
        <f>HEX2DEC(#REF!)</f>
        <v>#REF!</v>
      </c>
      <c r="K1603" s="49" t="e">
        <f t="shared" ref="K1603" si="3161">J1603*$B$2</f>
        <v>#REF!</v>
      </c>
      <c r="L1603" s="49"/>
      <c r="N1603" s="17"/>
      <c r="O1603" s="17"/>
    </row>
    <row r="1604" spans="10:15">
      <c r="J1604" s="17" t="e">
        <f>HEX2DEC(#REF!)</f>
        <v>#REF!</v>
      </c>
      <c r="K1604" s="49" t="e">
        <f t="shared" ref="K1604" si="3162">J1604*1000000000</f>
        <v>#REF!</v>
      </c>
      <c r="L1604" s="49"/>
      <c r="N1604" s="17"/>
      <c r="O1604" s="17"/>
    </row>
    <row r="1605" spans="10:15">
      <c r="J1605" s="17" t="e">
        <f>HEX2DEC(RIGHT(#REF!))</f>
        <v>#REF!</v>
      </c>
      <c r="K1605" s="49" t="e">
        <f>HEX2DEC(LEFT(RIGHT(#REF!,2),1))</f>
        <v>#REF!</v>
      </c>
      <c r="N1605" s="17"/>
      <c r="O1605" s="17"/>
    </row>
    <row r="1606" spans="10:15">
      <c r="J1606" s="17" t="e">
        <f>HEX2DEC(#REF!)</f>
        <v>#REF!</v>
      </c>
      <c r="K1606" s="49" t="e">
        <f t="shared" ref="K1606" si="3163">J1606*$B$3</f>
        <v>#REF!</v>
      </c>
      <c r="L1606" s="49" t="e">
        <f t="shared" ref="L1606" si="3164">K1606+K1607+K1608</f>
        <v>#REF!</v>
      </c>
      <c r="M1606" s="50" t="e">
        <f t="shared" ref="M1606" si="3165">J1609+1</f>
        <v>#REF!</v>
      </c>
      <c r="N1606" s="17"/>
      <c r="O1606" s="17" t="e">
        <f t="shared" ref="O1606" si="3166">IF(AND(K1609=1,K1613=0),L1610-L1606,0)</f>
        <v>#REF!</v>
      </c>
    </row>
    <row r="1607" spans="10:15">
      <c r="J1607" s="17" t="e">
        <f>HEX2DEC(#REF!)</f>
        <v>#REF!</v>
      </c>
      <c r="K1607" s="49" t="e">
        <f t="shared" ref="K1607" si="3167">J1607*$B$2</f>
        <v>#REF!</v>
      </c>
      <c r="L1607" s="49"/>
      <c r="N1607" s="17"/>
      <c r="O1607" s="17"/>
    </row>
    <row r="1608" spans="10:15">
      <c r="J1608" s="17" t="e">
        <f>HEX2DEC(#REF!)</f>
        <v>#REF!</v>
      </c>
      <c r="K1608" s="49" t="e">
        <f t="shared" ref="K1608" si="3168">J1608*1000000000</f>
        <v>#REF!</v>
      </c>
      <c r="L1608" s="49"/>
      <c r="N1608" s="17"/>
      <c r="O1608" s="17"/>
    </row>
    <row r="1609" spans="10:15">
      <c r="J1609" s="17" t="e">
        <f>HEX2DEC(RIGHT(#REF!))</f>
        <v>#REF!</v>
      </c>
      <c r="K1609" s="49" t="e">
        <f>HEX2DEC(LEFT(RIGHT(#REF!,2),1))</f>
        <v>#REF!</v>
      </c>
      <c r="N1609" s="17"/>
      <c r="O1609" s="17"/>
    </row>
    <row r="1610" spans="10:15">
      <c r="J1610" s="17" t="e">
        <f>HEX2DEC(#REF!)</f>
        <v>#REF!</v>
      </c>
      <c r="K1610" s="49" t="e">
        <f t="shared" ref="K1610" si="3169">J1610*$B$3</f>
        <v>#REF!</v>
      </c>
      <c r="L1610" s="49" t="e">
        <f t="shared" ref="L1610" si="3170">K1610+K1611+K1612</f>
        <v>#REF!</v>
      </c>
      <c r="M1610" s="50" t="e">
        <f t="shared" ref="M1610" si="3171">J1613+1</f>
        <v>#REF!</v>
      </c>
      <c r="N1610" s="17"/>
      <c r="O1610" s="17" t="e">
        <f t="shared" ref="O1610" si="3172">IF(AND(K1613=1,K1617=0),L1614-L1610,0)</f>
        <v>#REF!</v>
      </c>
    </row>
    <row r="1611" spans="10:15">
      <c r="J1611" s="17" t="e">
        <f>HEX2DEC(#REF!)</f>
        <v>#REF!</v>
      </c>
      <c r="K1611" s="49" t="e">
        <f t="shared" ref="K1611" si="3173">J1611*$B$2</f>
        <v>#REF!</v>
      </c>
      <c r="L1611" s="49"/>
      <c r="N1611" s="17"/>
      <c r="O1611" s="17"/>
    </row>
    <row r="1612" spans="10:15">
      <c r="J1612" s="17" t="e">
        <f>HEX2DEC(#REF!)</f>
        <v>#REF!</v>
      </c>
      <c r="K1612" s="49" t="e">
        <f t="shared" ref="K1612" si="3174">J1612*1000000000</f>
        <v>#REF!</v>
      </c>
      <c r="L1612" s="49"/>
      <c r="N1612" s="17"/>
      <c r="O1612" s="17"/>
    </row>
    <row r="1613" spans="10:15">
      <c r="J1613" s="17" t="e">
        <f>HEX2DEC(RIGHT(#REF!))</f>
        <v>#REF!</v>
      </c>
      <c r="K1613" s="49" t="e">
        <f>HEX2DEC(LEFT(RIGHT(#REF!,2),1))</f>
        <v>#REF!</v>
      </c>
      <c r="N1613" s="17"/>
      <c r="O1613" s="17"/>
    </row>
    <row r="1614" spans="10:15">
      <c r="J1614" s="17" t="e">
        <f>HEX2DEC(#REF!)</f>
        <v>#REF!</v>
      </c>
      <c r="K1614" s="49" t="e">
        <f t="shared" ref="K1614" si="3175">J1614*$B$3</f>
        <v>#REF!</v>
      </c>
      <c r="L1614" s="49" t="e">
        <f t="shared" ref="L1614" si="3176">K1614+K1615+K1616</f>
        <v>#REF!</v>
      </c>
      <c r="M1614" s="50" t="e">
        <f t="shared" ref="M1614" si="3177">J1617+1</f>
        <v>#REF!</v>
      </c>
      <c r="N1614" s="17"/>
      <c r="O1614" s="17" t="e">
        <f t="shared" ref="O1614" si="3178">IF(AND(K1617=1,K1621=0),L1618-L1614,0)</f>
        <v>#REF!</v>
      </c>
    </row>
    <row r="1615" spans="10:15">
      <c r="J1615" s="17" t="e">
        <f>HEX2DEC(#REF!)</f>
        <v>#REF!</v>
      </c>
      <c r="K1615" s="49" t="e">
        <f t="shared" ref="K1615" si="3179">J1615*$B$2</f>
        <v>#REF!</v>
      </c>
      <c r="L1615" s="49"/>
      <c r="N1615" s="17"/>
      <c r="O1615" s="17"/>
    </row>
    <row r="1616" spans="10:15">
      <c r="J1616" s="17" t="e">
        <f>HEX2DEC(#REF!)</f>
        <v>#REF!</v>
      </c>
      <c r="K1616" s="49" t="e">
        <f t="shared" ref="K1616" si="3180">J1616*1000000000</f>
        <v>#REF!</v>
      </c>
      <c r="L1616" s="49"/>
      <c r="N1616" s="17"/>
      <c r="O1616" s="17"/>
    </row>
    <row r="1617" spans="10:15">
      <c r="J1617" s="17" t="e">
        <f>HEX2DEC(RIGHT(#REF!))</f>
        <v>#REF!</v>
      </c>
      <c r="K1617" s="49" t="e">
        <f>HEX2DEC(LEFT(RIGHT(#REF!,2),1))</f>
        <v>#REF!</v>
      </c>
      <c r="N1617" s="17"/>
      <c r="O1617" s="17"/>
    </row>
    <row r="1618" spans="10:15">
      <c r="J1618" s="17" t="e">
        <f>HEX2DEC(#REF!)</f>
        <v>#REF!</v>
      </c>
      <c r="K1618" s="49" t="e">
        <f t="shared" ref="K1618" si="3181">J1618*$B$3</f>
        <v>#REF!</v>
      </c>
      <c r="L1618" s="49" t="e">
        <f t="shared" ref="L1618" si="3182">K1618+K1619+K1620</f>
        <v>#REF!</v>
      </c>
      <c r="M1618" s="50" t="e">
        <f t="shared" ref="M1618" si="3183">J1621+1</f>
        <v>#REF!</v>
      </c>
      <c r="N1618" s="17"/>
      <c r="O1618" s="17" t="e">
        <f t="shared" ref="O1618" si="3184">IF(AND(K1621=1,K1625=0),L1622-L1618,0)</f>
        <v>#REF!</v>
      </c>
    </row>
    <row r="1619" spans="10:15">
      <c r="J1619" s="17" t="e">
        <f>HEX2DEC(#REF!)</f>
        <v>#REF!</v>
      </c>
      <c r="K1619" s="49" t="e">
        <f t="shared" ref="K1619" si="3185">J1619*$B$2</f>
        <v>#REF!</v>
      </c>
      <c r="L1619" s="49"/>
      <c r="N1619" s="17"/>
      <c r="O1619" s="17"/>
    </row>
    <row r="1620" spans="10:15">
      <c r="J1620" s="17" t="e">
        <f>HEX2DEC(#REF!)</f>
        <v>#REF!</v>
      </c>
      <c r="K1620" s="49" t="e">
        <f t="shared" ref="K1620" si="3186">J1620*1000000000</f>
        <v>#REF!</v>
      </c>
      <c r="L1620" s="49"/>
      <c r="N1620" s="17"/>
      <c r="O1620" s="17"/>
    </row>
    <row r="1621" spans="10:15">
      <c r="J1621" s="17" t="e">
        <f>HEX2DEC(RIGHT(#REF!))</f>
        <v>#REF!</v>
      </c>
      <c r="K1621" s="49" t="e">
        <f>HEX2DEC(LEFT(RIGHT(#REF!,2),1))</f>
        <v>#REF!</v>
      </c>
      <c r="N1621" s="17"/>
      <c r="O1621" s="17"/>
    </row>
    <row r="1622" spans="10:15">
      <c r="J1622" s="17" t="e">
        <f>HEX2DEC(#REF!)</f>
        <v>#REF!</v>
      </c>
      <c r="K1622" s="49" t="e">
        <f t="shared" ref="K1622" si="3187">J1622*$B$3</f>
        <v>#REF!</v>
      </c>
      <c r="L1622" s="49" t="e">
        <f t="shared" ref="L1622" si="3188">K1622+K1623+K1624</f>
        <v>#REF!</v>
      </c>
      <c r="M1622" s="50" t="e">
        <f t="shared" ref="M1622" si="3189">J1625+1</f>
        <v>#REF!</v>
      </c>
      <c r="N1622" s="17"/>
      <c r="O1622" s="17" t="e">
        <f t="shared" ref="O1622" si="3190">IF(AND(K1625=1,K1629=0),L1626-L1622,0)</f>
        <v>#REF!</v>
      </c>
    </row>
    <row r="1623" spans="10:15">
      <c r="J1623" s="17" t="e">
        <f>HEX2DEC(#REF!)</f>
        <v>#REF!</v>
      </c>
      <c r="K1623" s="49" t="e">
        <f t="shared" ref="K1623" si="3191">J1623*$B$2</f>
        <v>#REF!</v>
      </c>
      <c r="L1623" s="49"/>
      <c r="N1623" s="17"/>
      <c r="O1623" s="17"/>
    </row>
    <row r="1624" spans="10:15">
      <c r="J1624" s="17" t="e">
        <f>HEX2DEC(#REF!)</f>
        <v>#REF!</v>
      </c>
      <c r="K1624" s="49" t="e">
        <f t="shared" ref="K1624" si="3192">J1624*1000000000</f>
        <v>#REF!</v>
      </c>
      <c r="L1624" s="49"/>
      <c r="N1624" s="17"/>
      <c r="O1624" s="17"/>
    </row>
    <row r="1625" spans="10:15">
      <c r="J1625" s="17" t="e">
        <f>HEX2DEC(RIGHT(#REF!))</f>
        <v>#REF!</v>
      </c>
      <c r="K1625" s="49" t="e">
        <f>HEX2DEC(LEFT(RIGHT(#REF!,2),1))</f>
        <v>#REF!</v>
      </c>
      <c r="N1625" s="17"/>
      <c r="O1625" s="17"/>
    </row>
    <row r="1626" spans="10:15">
      <c r="J1626" s="17" t="e">
        <f>HEX2DEC(#REF!)</f>
        <v>#REF!</v>
      </c>
      <c r="K1626" s="49" t="e">
        <f t="shared" ref="K1626" si="3193">J1626*$B$3</f>
        <v>#REF!</v>
      </c>
      <c r="L1626" s="49" t="e">
        <f t="shared" ref="L1626" si="3194">K1626+K1627+K1628</f>
        <v>#REF!</v>
      </c>
      <c r="M1626" s="50" t="e">
        <f t="shared" ref="M1626" si="3195">J1629+1</f>
        <v>#REF!</v>
      </c>
      <c r="N1626" s="17"/>
      <c r="O1626" s="17" t="e">
        <f t="shared" ref="O1626" si="3196">IF(AND(K1629=1,K1633=0),L1630-L1626,0)</f>
        <v>#REF!</v>
      </c>
    </row>
    <row r="1627" spans="10:15">
      <c r="J1627" s="17" t="e">
        <f>HEX2DEC(#REF!)</f>
        <v>#REF!</v>
      </c>
      <c r="K1627" s="49" t="e">
        <f t="shared" ref="K1627" si="3197">J1627*$B$2</f>
        <v>#REF!</v>
      </c>
      <c r="L1627" s="49"/>
      <c r="N1627" s="17"/>
      <c r="O1627" s="17"/>
    </row>
    <row r="1628" spans="10:15">
      <c r="J1628" s="17" t="e">
        <f>HEX2DEC(#REF!)</f>
        <v>#REF!</v>
      </c>
      <c r="K1628" s="49" t="e">
        <f t="shared" ref="K1628" si="3198">J1628*1000000000</f>
        <v>#REF!</v>
      </c>
      <c r="L1628" s="49"/>
      <c r="N1628" s="17"/>
      <c r="O1628" s="17"/>
    </row>
    <row r="1629" spans="10:15">
      <c r="J1629" s="17" t="e">
        <f>HEX2DEC(RIGHT(#REF!))</f>
        <v>#REF!</v>
      </c>
      <c r="K1629" s="49" t="e">
        <f>HEX2DEC(LEFT(RIGHT(#REF!,2),1))</f>
        <v>#REF!</v>
      </c>
      <c r="N1629" s="17"/>
      <c r="O1629" s="17"/>
    </row>
    <row r="1630" spans="10:15">
      <c r="J1630" s="17" t="e">
        <f>HEX2DEC(#REF!)</f>
        <v>#REF!</v>
      </c>
      <c r="K1630" s="49" t="e">
        <f t="shared" ref="K1630" si="3199">J1630*$B$3</f>
        <v>#REF!</v>
      </c>
      <c r="L1630" s="49" t="e">
        <f t="shared" ref="L1630" si="3200">K1630+K1631+K1632</f>
        <v>#REF!</v>
      </c>
      <c r="M1630" s="50" t="e">
        <f t="shared" ref="M1630" si="3201">J1633+1</f>
        <v>#REF!</v>
      </c>
      <c r="N1630" s="17"/>
      <c r="O1630" s="17" t="e">
        <f t="shared" ref="O1630" si="3202">IF(AND(K1633=1,K1637=0),L1634-L1630,0)</f>
        <v>#REF!</v>
      </c>
    </row>
    <row r="1631" spans="10:15">
      <c r="J1631" s="17" t="e">
        <f>HEX2DEC(#REF!)</f>
        <v>#REF!</v>
      </c>
      <c r="K1631" s="49" t="e">
        <f t="shared" ref="K1631" si="3203">J1631*$B$2</f>
        <v>#REF!</v>
      </c>
      <c r="L1631" s="49"/>
      <c r="N1631" s="17"/>
      <c r="O1631" s="17"/>
    </row>
    <row r="1632" spans="10:15">
      <c r="J1632" s="17" t="e">
        <f>HEX2DEC(#REF!)</f>
        <v>#REF!</v>
      </c>
      <c r="K1632" s="49" t="e">
        <f t="shared" ref="K1632" si="3204">J1632*1000000000</f>
        <v>#REF!</v>
      </c>
      <c r="L1632" s="49"/>
      <c r="N1632" s="17"/>
      <c r="O1632" s="17"/>
    </row>
    <row r="1633" spans="10:15">
      <c r="J1633" s="17" t="e">
        <f>HEX2DEC(RIGHT(#REF!))</f>
        <v>#REF!</v>
      </c>
      <c r="K1633" s="49" t="e">
        <f>HEX2DEC(LEFT(RIGHT(#REF!,2),1))</f>
        <v>#REF!</v>
      </c>
      <c r="N1633" s="17"/>
      <c r="O1633" s="17"/>
    </row>
    <row r="1634" spans="10:15">
      <c r="J1634" s="17" t="e">
        <f>HEX2DEC(#REF!)</f>
        <v>#REF!</v>
      </c>
      <c r="K1634" s="49" t="e">
        <f t="shared" ref="K1634" si="3205">J1634*$B$3</f>
        <v>#REF!</v>
      </c>
      <c r="L1634" s="49" t="e">
        <f t="shared" ref="L1634" si="3206">K1634+K1635+K1636</f>
        <v>#REF!</v>
      </c>
      <c r="M1634" s="50" t="e">
        <f t="shared" ref="M1634" si="3207">J1637+1</f>
        <v>#REF!</v>
      </c>
      <c r="N1634" s="17"/>
      <c r="O1634" s="17" t="e">
        <f t="shared" ref="O1634" si="3208">IF(AND(K1637=1,K1641=0),L1638-L1634,0)</f>
        <v>#REF!</v>
      </c>
    </row>
    <row r="1635" spans="10:15">
      <c r="J1635" s="17" t="e">
        <f>HEX2DEC(#REF!)</f>
        <v>#REF!</v>
      </c>
      <c r="K1635" s="49" t="e">
        <f t="shared" ref="K1635" si="3209">J1635*$B$2</f>
        <v>#REF!</v>
      </c>
      <c r="L1635" s="49"/>
      <c r="N1635" s="17"/>
      <c r="O1635" s="17"/>
    </row>
    <row r="1636" spans="10:15">
      <c r="J1636" s="17" t="e">
        <f>HEX2DEC(#REF!)</f>
        <v>#REF!</v>
      </c>
      <c r="K1636" s="49" t="e">
        <f t="shared" ref="K1636" si="3210">J1636*1000000000</f>
        <v>#REF!</v>
      </c>
      <c r="L1636" s="49"/>
      <c r="N1636" s="17"/>
      <c r="O1636" s="17"/>
    </row>
    <row r="1637" spans="10:15">
      <c r="J1637" s="17" t="e">
        <f>HEX2DEC(RIGHT(#REF!))</f>
        <v>#REF!</v>
      </c>
      <c r="K1637" s="49" t="e">
        <f>HEX2DEC(LEFT(RIGHT(#REF!,2),1))</f>
        <v>#REF!</v>
      </c>
      <c r="N1637" s="17"/>
      <c r="O1637" s="17"/>
    </row>
    <row r="1638" spans="10:15">
      <c r="J1638" s="17" t="e">
        <f>HEX2DEC(#REF!)</f>
        <v>#REF!</v>
      </c>
      <c r="K1638" s="49" t="e">
        <f t="shared" ref="K1638" si="3211">J1638*$B$3</f>
        <v>#REF!</v>
      </c>
      <c r="L1638" s="49" t="e">
        <f t="shared" ref="L1638" si="3212">K1638+K1639+K1640</f>
        <v>#REF!</v>
      </c>
      <c r="M1638" s="50" t="e">
        <f t="shared" ref="M1638" si="3213">J1641+1</f>
        <v>#REF!</v>
      </c>
      <c r="N1638" s="17"/>
      <c r="O1638" s="17" t="e">
        <f t="shared" ref="O1638" si="3214">IF(AND(K1641=1,K1645=0),L1642-L1638,0)</f>
        <v>#REF!</v>
      </c>
    </row>
    <row r="1639" spans="10:15">
      <c r="J1639" s="17" t="e">
        <f>HEX2DEC(#REF!)</f>
        <v>#REF!</v>
      </c>
      <c r="K1639" s="49" t="e">
        <f t="shared" ref="K1639" si="3215">J1639*$B$2</f>
        <v>#REF!</v>
      </c>
      <c r="L1639" s="49"/>
      <c r="N1639" s="17"/>
      <c r="O1639" s="17"/>
    </row>
    <row r="1640" spans="10:15">
      <c r="J1640" s="17" t="e">
        <f>HEX2DEC(#REF!)</f>
        <v>#REF!</v>
      </c>
      <c r="K1640" s="49" t="e">
        <f t="shared" ref="K1640" si="3216">J1640*1000000000</f>
        <v>#REF!</v>
      </c>
      <c r="L1640" s="49"/>
      <c r="N1640" s="17"/>
      <c r="O1640" s="17"/>
    </row>
    <row r="1641" spans="10:15">
      <c r="J1641" s="17" t="e">
        <f>HEX2DEC(RIGHT(#REF!))</f>
        <v>#REF!</v>
      </c>
      <c r="K1641" s="49" t="e">
        <f>HEX2DEC(LEFT(RIGHT(#REF!,2),1))</f>
        <v>#REF!</v>
      </c>
      <c r="N1641" s="17"/>
      <c r="O1641" s="17"/>
    </row>
    <row r="1642" spans="10:15">
      <c r="J1642" s="17" t="e">
        <f>HEX2DEC(#REF!)</f>
        <v>#REF!</v>
      </c>
      <c r="K1642" s="49" t="e">
        <f t="shared" ref="K1642" si="3217">J1642*$B$3</f>
        <v>#REF!</v>
      </c>
      <c r="L1642" s="49" t="e">
        <f t="shared" ref="L1642" si="3218">K1642+K1643+K1644</f>
        <v>#REF!</v>
      </c>
      <c r="M1642" s="50" t="e">
        <f t="shared" ref="M1642" si="3219">J1645+1</f>
        <v>#REF!</v>
      </c>
      <c r="N1642" s="17"/>
      <c r="O1642" s="17" t="e">
        <f t="shared" ref="O1642" si="3220">IF(AND(K1645=1,K1649=0),L1646-L1642,0)</f>
        <v>#REF!</v>
      </c>
    </row>
    <row r="1643" spans="10:15">
      <c r="J1643" s="17" t="e">
        <f>HEX2DEC(#REF!)</f>
        <v>#REF!</v>
      </c>
      <c r="K1643" s="49" t="e">
        <f t="shared" ref="K1643" si="3221">J1643*$B$2</f>
        <v>#REF!</v>
      </c>
      <c r="L1643" s="49"/>
      <c r="N1643" s="17"/>
      <c r="O1643" s="17"/>
    </row>
    <row r="1644" spans="10:15">
      <c r="J1644" s="17" t="e">
        <f>HEX2DEC(#REF!)</f>
        <v>#REF!</v>
      </c>
      <c r="K1644" s="49" t="e">
        <f t="shared" ref="K1644" si="3222">J1644*1000000000</f>
        <v>#REF!</v>
      </c>
      <c r="L1644" s="49"/>
      <c r="N1644" s="17"/>
      <c r="O1644" s="17"/>
    </row>
    <row r="1645" spans="10:15">
      <c r="J1645" s="17" t="e">
        <f>HEX2DEC(RIGHT(#REF!))</f>
        <v>#REF!</v>
      </c>
      <c r="K1645" s="49" t="e">
        <f>HEX2DEC(LEFT(RIGHT(#REF!,2),1))</f>
        <v>#REF!</v>
      </c>
      <c r="N1645" s="17"/>
      <c r="O1645" s="17"/>
    </row>
    <row r="1646" spans="10:15">
      <c r="J1646" s="17" t="e">
        <f>HEX2DEC(#REF!)</f>
        <v>#REF!</v>
      </c>
      <c r="K1646" s="49" t="e">
        <f t="shared" ref="K1646" si="3223">J1646*$B$3</f>
        <v>#REF!</v>
      </c>
      <c r="L1646" s="49" t="e">
        <f t="shared" ref="L1646" si="3224">K1646+K1647+K1648</f>
        <v>#REF!</v>
      </c>
      <c r="M1646" s="50" t="e">
        <f t="shared" ref="M1646" si="3225">J1649+1</f>
        <v>#REF!</v>
      </c>
      <c r="N1646" s="17"/>
      <c r="O1646" s="17" t="e">
        <f t="shared" ref="O1646" si="3226">IF(AND(K1649=1,K1653=0),L1650-L1646,0)</f>
        <v>#REF!</v>
      </c>
    </row>
    <row r="1647" spans="10:15">
      <c r="J1647" s="17" t="e">
        <f>HEX2DEC(#REF!)</f>
        <v>#REF!</v>
      </c>
      <c r="K1647" s="49" t="e">
        <f t="shared" ref="K1647" si="3227">J1647*$B$2</f>
        <v>#REF!</v>
      </c>
      <c r="L1647" s="49"/>
      <c r="N1647" s="17"/>
      <c r="O1647" s="17"/>
    </row>
    <row r="1648" spans="10:15">
      <c r="J1648" s="17" t="e">
        <f>HEX2DEC(#REF!)</f>
        <v>#REF!</v>
      </c>
      <c r="K1648" s="49" t="e">
        <f t="shared" ref="K1648" si="3228">J1648*1000000000</f>
        <v>#REF!</v>
      </c>
      <c r="L1648" s="49"/>
      <c r="N1648" s="17"/>
      <c r="O1648" s="17"/>
    </row>
    <row r="1649" spans="10:15">
      <c r="J1649" s="17" t="e">
        <f>HEX2DEC(RIGHT(#REF!))</f>
        <v>#REF!</v>
      </c>
      <c r="K1649" s="49" t="e">
        <f>HEX2DEC(LEFT(RIGHT(#REF!,2),1))</f>
        <v>#REF!</v>
      </c>
      <c r="N1649" s="17"/>
      <c r="O1649" s="17"/>
    </row>
    <row r="1650" spans="10:15">
      <c r="J1650" s="17" t="e">
        <f>HEX2DEC(#REF!)</f>
        <v>#REF!</v>
      </c>
      <c r="K1650" s="49" t="e">
        <f t="shared" ref="K1650" si="3229">J1650*$B$3</f>
        <v>#REF!</v>
      </c>
      <c r="L1650" s="49" t="e">
        <f t="shared" ref="L1650" si="3230">K1650+K1651+K1652</f>
        <v>#REF!</v>
      </c>
      <c r="M1650" s="50" t="e">
        <f t="shared" ref="M1650" si="3231">J1653+1</f>
        <v>#REF!</v>
      </c>
      <c r="N1650" s="17"/>
      <c r="O1650" s="17" t="e">
        <f t="shared" ref="O1650" si="3232">IF(AND(K1653=1,K1657=0),L1654-L1650,0)</f>
        <v>#REF!</v>
      </c>
    </row>
    <row r="1651" spans="10:15">
      <c r="J1651" s="17" t="e">
        <f>HEX2DEC(#REF!)</f>
        <v>#REF!</v>
      </c>
      <c r="K1651" s="49" t="e">
        <f t="shared" ref="K1651" si="3233">J1651*$B$2</f>
        <v>#REF!</v>
      </c>
      <c r="L1651" s="49"/>
      <c r="N1651" s="17"/>
      <c r="O1651" s="17"/>
    </row>
    <row r="1652" spans="10:15">
      <c r="J1652" s="17" t="e">
        <f>HEX2DEC(#REF!)</f>
        <v>#REF!</v>
      </c>
      <c r="K1652" s="49" t="e">
        <f t="shared" ref="K1652" si="3234">J1652*1000000000</f>
        <v>#REF!</v>
      </c>
      <c r="L1652" s="49"/>
      <c r="N1652" s="17"/>
      <c r="O1652" s="17"/>
    </row>
    <row r="1653" spans="10:15">
      <c r="J1653" s="17" t="e">
        <f>HEX2DEC(RIGHT(#REF!))</f>
        <v>#REF!</v>
      </c>
      <c r="K1653" s="49" t="e">
        <f>HEX2DEC(LEFT(RIGHT(#REF!,2),1))</f>
        <v>#REF!</v>
      </c>
      <c r="N1653" s="17"/>
      <c r="O1653" s="17"/>
    </row>
    <row r="1654" spans="10:15">
      <c r="J1654" s="17" t="e">
        <f>HEX2DEC(#REF!)</f>
        <v>#REF!</v>
      </c>
      <c r="K1654" s="49" t="e">
        <f t="shared" ref="K1654" si="3235">J1654*$B$3</f>
        <v>#REF!</v>
      </c>
      <c r="L1654" s="49" t="e">
        <f t="shared" ref="L1654" si="3236">K1654+K1655+K1656</f>
        <v>#REF!</v>
      </c>
      <c r="M1654" s="50" t="e">
        <f t="shared" ref="M1654" si="3237">J1657+1</f>
        <v>#REF!</v>
      </c>
      <c r="N1654" s="17"/>
      <c r="O1654" s="17" t="e">
        <f t="shared" ref="O1654" si="3238">IF(AND(K1657=1,K1661=0),L1658-L1654,0)</f>
        <v>#REF!</v>
      </c>
    </row>
    <row r="1655" spans="10:15">
      <c r="J1655" s="17" t="e">
        <f>HEX2DEC(#REF!)</f>
        <v>#REF!</v>
      </c>
      <c r="K1655" s="49" t="e">
        <f t="shared" ref="K1655" si="3239">J1655*$B$2</f>
        <v>#REF!</v>
      </c>
      <c r="L1655" s="49"/>
      <c r="N1655" s="17"/>
      <c r="O1655" s="17"/>
    </row>
    <row r="1656" spans="10:15">
      <c r="J1656" s="17" t="e">
        <f>HEX2DEC(#REF!)</f>
        <v>#REF!</v>
      </c>
      <c r="K1656" s="49" t="e">
        <f t="shared" ref="K1656" si="3240">J1656*1000000000</f>
        <v>#REF!</v>
      </c>
      <c r="L1656" s="49"/>
      <c r="N1656" s="17"/>
      <c r="O1656" s="17"/>
    </row>
    <row r="1657" spans="10:15">
      <c r="J1657" s="17" t="e">
        <f>HEX2DEC(RIGHT(#REF!))</f>
        <v>#REF!</v>
      </c>
      <c r="K1657" s="49" t="e">
        <f>HEX2DEC(LEFT(RIGHT(#REF!,2),1))</f>
        <v>#REF!</v>
      </c>
      <c r="N1657" s="17"/>
      <c r="O1657" s="17"/>
    </row>
    <row r="1658" spans="10:15">
      <c r="J1658" s="17" t="e">
        <f>HEX2DEC(#REF!)</f>
        <v>#REF!</v>
      </c>
      <c r="K1658" s="49" t="e">
        <f t="shared" ref="K1658" si="3241">J1658*$B$3</f>
        <v>#REF!</v>
      </c>
      <c r="L1658" s="49" t="e">
        <f t="shared" ref="L1658" si="3242">K1658+K1659+K1660</f>
        <v>#REF!</v>
      </c>
      <c r="M1658" s="50" t="e">
        <f t="shared" ref="M1658" si="3243">J1661+1</f>
        <v>#REF!</v>
      </c>
      <c r="N1658" s="17"/>
      <c r="O1658" s="17" t="e">
        <f t="shared" ref="O1658" si="3244">IF(AND(K1661=1,K1665=0),L1662-L1658,0)</f>
        <v>#REF!</v>
      </c>
    </row>
    <row r="1659" spans="10:15">
      <c r="J1659" s="17" t="e">
        <f>HEX2DEC(#REF!)</f>
        <v>#REF!</v>
      </c>
      <c r="K1659" s="49" t="e">
        <f t="shared" ref="K1659" si="3245">J1659*$B$2</f>
        <v>#REF!</v>
      </c>
      <c r="L1659" s="49"/>
      <c r="N1659" s="17"/>
      <c r="O1659" s="17"/>
    </row>
    <row r="1660" spans="10:15">
      <c r="J1660" s="17" t="e">
        <f>HEX2DEC(#REF!)</f>
        <v>#REF!</v>
      </c>
      <c r="K1660" s="49" t="e">
        <f t="shared" ref="K1660" si="3246">J1660*1000000000</f>
        <v>#REF!</v>
      </c>
      <c r="L1660" s="49"/>
      <c r="N1660" s="17"/>
      <c r="O1660" s="17"/>
    </row>
    <row r="1661" spans="10:15">
      <c r="J1661" s="17" t="e">
        <f>HEX2DEC(RIGHT(#REF!))</f>
        <v>#REF!</v>
      </c>
      <c r="K1661" s="49" t="e">
        <f>HEX2DEC(LEFT(RIGHT(#REF!,2),1))</f>
        <v>#REF!</v>
      </c>
      <c r="N1661" s="17"/>
      <c r="O1661" s="17"/>
    </row>
    <row r="1662" spans="10:15">
      <c r="J1662" s="17" t="e">
        <f>HEX2DEC(#REF!)</f>
        <v>#REF!</v>
      </c>
      <c r="K1662" s="49" t="e">
        <f t="shared" ref="K1662" si="3247">J1662*$B$3</f>
        <v>#REF!</v>
      </c>
      <c r="L1662" s="49" t="e">
        <f t="shared" ref="L1662" si="3248">K1662+K1663+K1664</f>
        <v>#REF!</v>
      </c>
      <c r="M1662" s="50" t="e">
        <f t="shared" ref="M1662" si="3249">J1665+1</f>
        <v>#REF!</v>
      </c>
      <c r="N1662" s="17"/>
      <c r="O1662" s="17" t="e">
        <f t="shared" ref="O1662" si="3250">IF(AND(K1665=1,K1669=0),L1666-L1662,0)</f>
        <v>#REF!</v>
      </c>
    </row>
    <row r="1663" spans="10:15">
      <c r="J1663" s="17" t="e">
        <f>HEX2DEC(#REF!)</f>
        <v>#REF!</v>
      </c>
      <c r="K1663" s="49" t="e">
        <f t="shared" ref="K1663" si="3251">J1663*$B$2</f>
        <v>#REF!</v>
      </c>
      <c r="L1663" s="49"/>
      <c r="N1663" s="17"/>
      <c r="O1663" s="17"/>
    </row>
    <row r="1664" spans="10:15">
      <c r="J1664" s="17" t="e">
        <f>HEX2DEC(#REF!)</f>
        <v>#REF!</v>
      </c>
      <c r="K1664" s="49" t="e">
        <f t="shared" ref="K1664" si="3252">J1664*1000000000</f>
        <v>#REF!</v>
      </c>
      <c r="L1664" s="49"/>
      <c r="N1664" s="17"/>
      <c r="O1664" s="17"/>
    </row>
    <row r="1665" spans="10:15">
      <c r="J1665" s="17" t="e">
        <f>HEX2DEC(RIGHT(#REF!))</f>
        <v>#REF!</v>
      </c>
      <c r="K1665" s="49" t="e">
        <f>HEX2DEC(LEFT(RIGHT(#REF!,2),1))</f>
        <v>#REF!</v>
      </c>
      <c r="N1665" s="17"/>
      <c r="O1665" s="17"/>
    </row>
    <row r="1666" spans="10:15">
      <c r="J1666" s="17" t="e">
        <f>HEX2DEC(#REF!)</f>
        <v>#REF!</v>
      </c>
      <c r="K1666" s="49" t="e">
        <f t="shared" ref="K1666" si="3253">J1666*$B$3</f>
        <v>#REF!</v>
      </c>
      <c r="L1666" s="49" t="e">
        <f t="shared" ref="L1666" si="3254">K1666+K1667+K1668</f>
        <v>#REF!</v>
      </c>
      <c r="M1666" s="50" t="e">
        <f t="shared" ref="M1666" si="3255">J1669+1</f>
        <v>#REF!</v>
      </c>
      <c r="N1666" s="17"/>
      <c r="O1666" s="17" t="e">
        <f t="shared" ref="O1666" si="3256">IF(AND(K1669=1,K1673=0),L1670-L1666,0)</f>
        <v>#REF!</v>
      </c>
    </row>
    <row r="1667" spans="10:15">
      <c r="J1667" s="17" t="e">
        <f>HEX2DEC(#REF!)</f>
        <v>#REF!</v>
      </c>
      <c r="K1667" s="49" t="e">
        <f t="shared" ref="K1667" si="3257">J1667*$B$2</f>
        <v>#REF!</v>
      </c>
      <c r="L1667" s="49"/>
      <c r="N1667" s="17"/>
      <c r="O1667" s="17"/>
    </row>
    <row r="1668" spans="10:15">
      <c r="J1668" s="17" t="e">
        <f>HEX2DEC(#REF!)</f>
        <v>#REF!</v>
      </c>
      <c r="K1668" s="49" t="e">
        <f t="shared" ref="K1668" si="3258">J1668*1000000000</f>
        <v>#REF!</v>
      </c>
      <c r="L1668" s="49"/>
      <c r="N1668" s="17"/>
      <c r="O1668" s="17"/>
    </row>
    <row r="1669" spans="10:15">
      <c r="J1669" s="17" t="e">
        <f>HEX2DEC(RIGHT(#REF!))</f>
        <v>#REF!</v>
      </c>
      <c r="K1669" s="49" t="e">
        <f>HEX2DEC(LEFT(RIGHT(#REF!,2),1))</f>
        <v>#REF!</v>
      </c>
      <c r="N1669" s="17"/>
      <c r="O1669" s="17"/>
    </row>
    <row r="1670" spans="10:15">
      <c r="J1670" s="17" t="e">
        <f>HEX2DEC(#REF!)</f>
        <v>#REF!</v>
      </c>
      <c r="K1670" s="49" t="e">
        <f t="shared" ref="K1670" si="3259">J1670*$B$3</f>
        <v>#REF!</v>
      </c>
      <c r="L1670" s="49" t="e">
        <f t="shared" ref="L1670" si="3260">K1670+K1671+K1672</f>
        <v>#REF!</v>
      </c>
      <c r="M1670" s="50" t="e">
        <f t="shared" ref="M1670" si="3261">J1673+1</f>
        <v>#REF!</v>
      </c>
      <c r="N1670" s="17"/>
      <c r="O1670" s="17" t="e">
        <f t="shared" ref="O1670" si="3262">IF(AND(K1673=1,K1677=0),L1674-L1670,0)</f>
        <v>#REF!</v>
      </c>
    </row>
    <row r="1671" spans="10:15">
      <c r="J1671" s="17" t="e">
        <f>HEX2DEC(#REF!)</f>
        <v>#REF!</v>
      </c>
      <c r="K1671" s="49" t="e">
        <f t="shared" ref="K1671" si="3263">J1671*$B$2</f>
        <v>#REF!</v>
      </c>
      <c r="L1671" s="49"/>
      <c r="N1671" s="17"/>
      <c r="O1671" s="17"/>
    </row>
    <row r="1672" spans="10:15">
      <c r="J1672" s="17" t="e">
        <f>HEX2DEC(#REF!)</f>
        <v>#REF!</v>
      </c>
      <c r="K1672" s="49" t="e">
        <f t="shared" ref="K1672" si="3264">J1672*1000000000</f>
        <v>#REF!</v>
      </c>
      <c r="L1672" s="49"/>
      <c r="N1672" s="17"/>
      <c r="O1672" s="17"/>
    </row>
    <row r="1673" spans="10:15">
      <c r="J1673" s="17" t="e">
        <f>HEX2DEC(RIGHT(#REF!))</f>
        <v>#REF!</v>
      </c>
      <c r="K1673" s="49" t="e">
        <f>HEX2DEC(LEFT(RIGHT(#REF!,2),1))</f>
        <v>#REF!</v>
      </c>
      <c r="N1673" s="17"/>
      <c r="O1673" s="17"/>
    </row>
    <row r="1674" spans="10:15">
      <c r="J1674" s="17" t="e">
        <f>HEX2DEC(#REF!)</f>
        <v>#REF!</v>
      </c>
      <c r="K1674" s="49" t="e">
        <f t="shared" ref="K1674" si="3265">J1674*$B$3</f>
        <v>#REF!</v>
      </c>
      <c r="L1674" s="49" t="e">
        <f t="shared" ref="L1674" si="3266">K1674+K1675+K1676</f>
        <v>#REF!</v>
      </c>
      <c r="M1674" s="50" t="e">
        <f t="shared" ref="M1674" si="3267">J1677+1</f>
        <v>#REF!</v>
      </c>
      <c r="N1674" s="17"/>
      <c r="O1674" s="17" t="e">
        <f t="shared" ref="O1674" si="3268">IF(AND(K1677=1,K1681=0),L1678-L1674,0)</f>
        <v>#REF!</v>
      </c>
    </row>
    <row r="1675" spans="10:15">
      <c r="J1675" s="17" t="e">
        <f>HEX2DEC(#REF!)</f>
        <v>#REF!</v>
      </c>
      <c r="K1675" s="49" t="e">
        <f t="shared" ref="K1675" si="3269">J1675*$B$2</f>
        <v>#REF!</v>
      </c>
      <c r="L1675" s="49"/>
      <c r="N1675" s="17"/>
      <c r="O1675" s="17"/>
    </row>
    <row r="1676" spans="10:15">
      <c r="J1676" s="17" t="e">
        <f>HEX2DEC(#REF!)</f>
        <v>#REF!</v>
      </c>
      <c r="K1676" s="49" t="e">
        <f t="shared" ref="K1676" si="3270">J1676*1000000000</f>
        <v>#REF!</v>
      </c>
      <c r="L1676" s="49"/>
      <c r="N1676" s="17"/>
      <c r="O1676" s="17"/>
    </row>
    <row r="1677" spans="10:15">
      <c r="J1677" s="17" t="e">
        <f>HEX2DEC(RIGHT(#REF!))</f>
        <v>#REF!</v>
      </c>
      <c r="K1677" s="49" t="e">
        <f>HEX2DEC(LEFT(RIGHT(#REF!,2),1))</f>
        <v>#REF!</v>
      </c>
      <c r="N1677" s="17"/>
      <c r="O1677" s="17"/>
    </row>
    <row r="1678" spans="10:15">
      <c r="J1678" s="17" t="e">
        <f>HEX2DEC(#REF!)</f>
        <v>#REF!</v>
      </c>
      <c r="K1678" s="49" t="e">
        <f t="shared" ref="K1678" si="3271">J1678*$B$3</f>
        <v>#REF!</v>
      </c>
      <c r="L1678" s="49" t="e">
        <f t="shared" ref="L1678" si="3272">K1678+K1679+K1680</f>
        <v>#REF!</v>
      </c>
      <c r="M1678" s="50" t="e">
        <f t="shared" ref="M1678" si="3273">J1681+1</f>
        <v>#REF!</v>
      </c>
      <c r="N1678" s="17"/>
      <c r="O1678" s="17" t="e">
        <f t="shared" ref="O1678" si="3274">IF(AND(K1681=1,K1685=0),L1682-L1678,0)</f>
        <v>#REF!</v>
      </c>
    </row>
    <row r="1679" spans="10:15">
      <c r="J1679" s="17" t="e">
        <f>HEX2DEC(#REF!)</f>
        <v>#REF!</v>
      </c>
      <c r="K1679" s="49" t="e">
        <f t="shared" ref="K1679" si="3275">J1679*$B$2</f>
        <v>#REF!</v>
      </c>
      <c r="L1679" s="49"/>
      <c r="N1679" s="17"/>
      <c r="O1679" s="17"/>
    </row>
    <row r="1680" spans="10:15">
      <c r="J1680" s="17" t="e">
        <f>HEX2DEC(#REF!)</f>
        <v>#REF!</v>
      </c>
      <c r="K1680" s="49" t="e">
        <f t="shared" ref="K1680" si="3276">J1680*1000000000</f>
        <v>#REF!</v>
      </c>
      <c r="L1680" s="49"/>
      <c r="N1680" s="17"/>
      <c r="O1680" s="17"/>
    </row>
    <row r="1681" spans="10:15">
      <c r="J1681" s="17" t="e">
        <f>HEX2DEC(RIGHT(#REF!))</f>
        <v>#REF!</v>
      </c>
      <c r="K1681" s="49" t="e">
        <f>HEX2DEC(LEFT(RIGHT(#REF!,2),1))</f>
        <v>#REF!</v>
      </c>
      <c r="N1681" s="17"/>
      <c r="O1681" s="17"/>
    </row>
    <row r="1682" spans="10:15">
      <c r="J1682" s="17" t="e">
        <f>HEX2DEC(#REF!)</f>
        <v>#REF!</v>
      </c>
      <c r="K1682" s="49" t="e">
        <f t="shared" ref="K1682" si="3277">J1682*$B$3</f>
        <v>#REF!</v>
      </c>
      <c r="L1682" s="49" t="e">
        <f t="shared" ref="L1682" si="3278">K1682+K1683+K1684</f>
        <v>#REF!</v>
      </c>
      <c r="M1682" s="50" t="e">
        <f t="shared" ref="M1682" si="3279">J1685+1</f>
        <v>#REF!</v>
      </c>
      <c r="N1682" s="17"/>
      <c r="O1682" s="17" t="e">
        <f t="shared" ref="O1682" si="3280">IF(AND(K1685=1,K1689=0),L1686-L1682,0)</f>
        <v>#REF!</v>
      </c>
    </row>
    <row r="1683" spans="10:15">
      <c r="J1683" s="17" t="e">
        <f>HEX2DEC(#REF!)</f>
        <v>#REF!</v>
      </c>
      <c r="K1683" s="49" t="e">
        <f t="shared" ref="K1683" si="3281">J1683*$B$2</f>
        <v>#REF!</v>
      </c>
      <c r="L1683" s="49"/>
      <c r="N1683" s="17"/>
      <c r="O1683" s="17"/>
    </row>
    <row r="1684" spans="10:15">
      <c r="J1684" s="17" t="e">
        <f>HEX2DEC(#REF!)</f>
        <v>#REF!</v>
      </c>
      <c r="K1684" s="49" t="e">
        <f t="shared" ref="K1684" si="3282">J1684*1000000000</f>
        <v>#REF!</v>
      </c>
      <c r="L1684" s="49"/>
      <c r="N1684" s="17"/>
      <c r="O1684" s="17"/>
    </row>
    <row r="1685" spans="10:15">
      <c r="J1685" s="17" t="e">
        <f>HEX2DEC(RIGHT(#REF!))</f>
        <v>#REF!</v>
      </c>
      <c r="K1685" s="49" t="e">
        <f>HEX2DEC(LEFT(RIGHT(#REF!,2),1))</f>
        <v>#REF!</v>
      </c>
      <c r="N1685" s="17"/>
      <c r="O1685" s="17"/>
    </row>
    <row r="1686" spans="10:15">
      <c r="J1686" s="17" t="e">
        <f>HEX2DEC(#REF!)</f>
        <v>#REF!</v>
      </c>
      <c r="K1686" s="49" t="e">
        <f t="shared" ref="K1686" si="3283">J1686*$B$3</f>
        <v>#REF!</v>
      </c>
      <c r="L1686" s="49" t="e">
        <f t="shared" ref="L1686" si="3284">K1686+K1687+K1688</f>
        <v>#REF!</v>
      </c>
      <c r="M1686" s="50" t="e">
        <f t="shared" ref="M1686" si="3285">J1689+1</f>
        <v>#REF!</v>
      </c>
      <c r="N1686" s="17"/>
      <c r="O1686" s="17" t="e">
        <f t="shared" ref="O1686" si="3286">IF(AND(K1689=1,K1693=0),L1690-L1686,0)</f>
        <v>#REF!</v>
      </c>
    </row>
    <row r="1687" spans="10:15">
      <c r="J1687" s="17" t="e">
        <f>HEX2DEC(#REF!)</f>
        <v>#REF!</v>
      </c>
      <c r="K1687" s="49" t="e">
        <f t="shared" ref="K1687" si="3287">J1687*$B$2</f>
        <v>#REF!</v>
      </c>
      <c r="L1687" s="49"/>
      <c r="N1687" s="17"/>
      <c r="O1687" s="17"/>
    </row>
    <row r="1688" spans="10:15">
      <c r="J1688" s="17" t="e">
        <f>HEX2DEC(#REF!)</f>
        <v>#REF!</v>
      </c>
      <c r="K1688" s="49" t="e">
        <f t="shared" ref="K1688" si="3288">J1688*1000000000</f>
        <v>#REF!</v>
      </c>
      <c r="L1688" s="49"/>
      <c r="N1688" s="17"/>
      <c r="O1688" s="17"/>
    </row>
    <row r="1689" spans="10:15">
      <c r="J1689" s="17" t="e">
        <f>HEX2DEC(RIGHT(#REF!))</f>
        <v>#REF!</v>
      </c>
      <c r="K1689" s="49" t="e">
        <f>HEX2DEC(LEFT(RIGHT(#REF!,2),1))</f>
        <v>#REF!</v>
      </c>
      <c r="N1689" s="17"/>
      <c r="O1689" s="17"/>
    </row>
    <row r="1690" spans="10:15">
      <c r="J1690" s="17" t="e">
        <f>HEX2DEC(#REF!)</f>
        <v>#REF!</v>
      </c>
      <c r="K1690" s="49" t="e">
        <f t="shared" ref="K1690" si="3289">J1690*$B$3</f>
        <v>#REF!</v>
      </c>
      <c r="L1690" s="49" t="e">
        <f t="shared" ref="L1690" si="3290">K1690+K1691+K1692</f>
        <v>#REF!</v>
      </c>
      <c r="M1690" s="50" t="e">
        <f t="shared" ref="M1690" si="3291">J1693+1</f>
        <v>#REF!</v>
      </c>
      <c r="N1690" s="17"/>
      <c r="O1690" s="17" t="e">
        <f t="shared" ref="O1690" si="3292">IF(AND(K1693=1,K1697=0),L1694-L1690,0)</f>
        <v>#REF!</v>
      </c>
    </row>
    <row r="1691" spans="10:15">
      <c r="J1691" s="17" t="e">
        <f>HEX2DEC(#REF!)</f>
        <v>#REF!</v>
      </c>
      <c r="K1691" s="49" t="e">
        <f t="shared" ref="K1691" si="3293">J1691*$B$2</f>
        <v>#REF!</v>
      </c>
      <c r="L1691" s="49"/>
      <c r="N1691" s="17"/>
      <c r="O1691" s="17"/>
    </row>
    <row r="1692" spans="10:15">
      <c r="J1692" s="17" t="e">
        <f>HEX2DEC(#REF!)</f>
        <v>#REF!</v>
      </c>
      <c r="K1692" s="49" t="e">
        <f t="shared" ref="K1692" si="3294">J1692*1000000000</f>
        <v>#REF!</v>
      </c>
      <c r="L1692" s="49"/>
      <c r="N1692" s="17"/>
      <c r="O1692" s="17"/>
    </row>
    <row r="1693" spans="10:15">
      <c r="J1693" s="17" t="e">
        <f>HEX2DEC(RIGHT(#REF!))</f>
        <v>#REF!</v>
      </c>
      <c r="K1693" s="49" t="e">
        <f>HEX2DEC(LEFT(RIGHT(#REF!,2),1))</f>
        <v>#REF!</v>
      </c>
      <c r="N1693" s="17"/>
      <c r="O1693" s="17"/>
    </row>
    <row r="1694" spans="10:15">
      <c r="J1694" s="17" t="e">
        <f>HEX2DEC(#REF!)</f>
        <v>#REF!</v>
      </c>
      <c r="K1694" s="49" t="e">
        <f t="shared" ref="K1694" si="3295">J1694*$B$3</f>
        <v>#REF!</v>
      </c>
      <c r="L1694" s="49" t="e">
        <f t="shared" ref="L1694" si="3296">K1694+K1695+K1696</f>
        <v>#REF!</v>
      </c>
      <c r="M1694" s="50" t="e">
        <f t="shared" ref="M1694" si="3297">J1697+1</f>
        <v>#REF!</v>
      </c>
      <c r="N1694" s="17"/>
      <c r="O1694" s="17" t="e">
        <f t="shared" ref="O1694" si="3298">IF(AND(K1697=1,K1701=0),L1698-L1694,0)</f>
        <v>#REF!</v>
      </c>
    </row>
    <row r="1695" spans="10:15">
      <c r="J1695" s="17" t="e">
        <f>HEX2DEC(#REF!)</f>
        <v>#REF!</v>
      </c>
      <c r="K1695" s="49" t="e">
        <f t="shared" ref="K1695" si="3299">J1695*$B$2</f>
        <v>#REF!</v>
      </c>
      <c r="L1695" s="49"/>
      <c r="N1695" s="17"/>
      <c r="O1695" s="17"/>
    </row>
    <row r="1696" spans="10:15">
      <c r="J1696" s="17" t="e">
        <f>HEX2DEC(#REF!)</f>
        <v>#REF!</v>
      </c>
      <c r="K1696" s="49" t="e">
        <f t="shared" ref="K1696" si="3300">J1696*1000000000</f>
        <v>#REF!</v>
      </c>
      <c r="L1696" s="49"/>
      <c r="N1696" s="17"/>
      <c r="O1696" s="17"/>
    </row>
    <row r="1697" spans="10:15">
      <c r="J1697" s="17" t="e">
        <f>HEX2DEC(RIGHT(#REF!))</f>
        <v>#REF!</v>
      </c>
      <c r="K1697" s="49" t="e">
        <f>HEX2DEC(LEFT(RIGHT(#REF!,2),1))</f>
        <v>#REF!</v>
      </c>
      <c r="N1697" s="17"/>
      <c r="O1697" s="17"/>
    </row>
    <row r="1698" spans="10:15">
      <c r="J1698" s="17" t="e">
        <f>HEX2DEC(#REF!)</f>
        <v>#REF!</v>
      </c>
      <c r="K1698" s="49" t="e">
        <f t="shared" ref="K1698" si="3301">J1698*$B$3</f>
        <v>#REF!</v>
      </c>
      <c r="L1698" s="49" t="e">
        <f t="shared" ref="L1698" si="3302">K1698+K1699+K1700</f>
        <v>#REF!</v>
      </c>
      <c r="M1698" s="50" t="e">
        <f t="shared" ref="M1698" si="3303">J1701+1</f>
        <v>#REF!</v>
      </c>
      <c r="N1698" s="17"/>
      <c r="O1698" s="17" t="e">
        <f t="shared" ref="O1698" si="3304">IF(AND(K1701=1,K1705=0),L1702-L1698,0)</f>
        <v>#REF!</v>
      </c>
    </row>
    <row r="1699" spans="10:15">
      <c r="J1699" s="17" t="e">
        <f>HEX2DEC(#REF!)</f>
        <v>#REF!</v>
      </c>
      <c r="K1699" s="49" t="e">
        <f t="shared" ref="K1699" si="3305">J1699*$B$2</f>
        <v>#REF!</v>
      </c>
      <c r="L1699" s="49"/>
      <c r="N1699" s="17"/>
      <c r="O1699" s="17"/>
    </row>
    <row r="1700" spans="10:15">
      <c r="J1700" s="17" t="e">
        <f>HEX2DEC(#REF!)</f>
        <v>#REF!</v>
      </c>
      <c r="K1700" s="49" t="e">
        <f t="shared" ref="K1700" si="3306">J1700*1000000000</f>
        <v>#REF!</v>
      </c>
      <c r="L1700" s="49"/>
      <c r="N1700" s="17"/>
      <c r="O1700" s="17"/>
    </row>
    <row r="1701" spans="10:15">
      <c r="J1701" s="17" t="e">
        <f>HEX2DEC(RIGHT(#REF!))</f>
        <v>#REF!</v>
      </c>
      <c r="K1701" s="49" t="e">
        <f>HEX2DEC(LEFT(RIGHT(#REF!,2),1))</f>
        <v>#REF!</v>
      </c>
      <c r="N1701" s="17"/>
      <c r="O1701" s="17"/>
    </row>
    <row r="1702" spans="10:15">
      <c r="J1702" s="17" t="e">
        <f>HEX2DEC(#REF!)</f>
        <v>#REF!</v>
      </c>
      <c r="K1702" s="49" t="e">
        <f t="shared" ref="K1702" si="3307">J1702*$B$3</f>
        <v>#REF!</v>
      </c>
      <c r="L1702" s="49" t="e">
        <f t="shared" ref="L1702" si="3308">K1702+K1703+K1704</f>
        <v>#REF!</v>
      </c>
      <c r="M1702" s="50" t="e">
        <f t="shared" ref="M1702" si="3309">J1705+1</f>
        <v>#REF!</v>
      </c>
      <c r="N1702" s="17"/>
      <c r="O1702" s="17" t="e">
        <f t="shared" ref="O1702" si="3310">IF(AND(K1705=1,K1709=0),L1706-L1702,0)</f>
        <v>#REF!</v>
      </c>
    </row>
    <row r="1703" spans="10:15">
      <c r="J1703" s="17" t="e">
        <f>HEX2DEC(#REF!)</f>
        <v>#REF!</v>
      </c>
      <c r="K1703" s="49" t="e">
        <f t="shared" ref="K1703" si="3311">J1703*$B$2</f>
        <v>#REF!</v>
      </c>
      <c r="L1703" s="49"/>
      <c r="N1703" s="17"/>
      <c r="O1703" s="17"/>
    </row>
    <row r="1704" spans="10:15">
      <c r="J1704" s="17" t="e">
        <f>HEX2DEC(#REF!)</f>
        <v>#REF!</v>
      </c>
      <c r="K1704" s="49" t="e">
        <f t="shared" ref="K1704" si="3312">J1704*1000000000</f>
        <v>#REF!</v>
      </c>
      <c r="L1704" s="49"/>
      <c r="N1704" s="17"/>
      <c r="O1704" s="17"/>
    </row>
    <row r="1705" spans="10:15">
      <c r="J1705" s="17" t="e">
        <f>HEX2DEC(RIGHT(#REF!))</f>
        <v>#REF!</v>
      </c>
      <c r="K1705" s="49" t="e">
        <f>HEX2DEC(LEFT(RIGHT(#REF!,2),1))</f>
        <v>#REF!</v>
      </c>
      <c r="N1705" s="17"/>
      <c r="O1705" s="17"/>
    </row>
    <row r="1706" spans="10:15">
      <c r="J1706" s="17" t="e">
        <f>HEX2DEC(#REF!)</f>
        <v>#REF!</v>
      </c>
      <c r="K1706" s="49" t="e">
        <f t="shared" ref="K1706" si="3313">J1706*$B$3</f>
        <v>#REF!</v>
      </c>
      <c r="L1706" s="49" t="e">
        <f t="shared" ref="L1706" si="3314">K1706+K1707+K1708</f>
        <v>#REF!</v>
      </c>
      <c r="M1706" s="50" t="e">
        <f t="shared" ref="M1706" si="3315">J1709+1</f>
        <v>#REF!</v>
      </c>
      <c r="N1706" s="17"/>
      <c r="O1706" s="17" t="e">
        <f t="shared" ref="O1706" si="3316">IF(AND(K1709=1,K1713=0),L1710-L1706,0)</f>
        <v>#REF!</v>
      </c>
    </row>
    <row r="1707" spans="10:15">
      <c r="J1707" s="17" t="e">
        <f>HEX2DEC(#REF!)</f>
        <v>#REF!</v>
      </c>
      <c r="K1707" s="49" t="e">
        <f t="shared" ref="K1707" si="3317">J1707*$B$2</f>
        <v>#REF!</v>
      </c>
      <c r="L1707" s="49"/>
      <c r="N1707" s="17"/>
      <c r="O1707" s="17"/>
    </row>
    <row r="1708" spans="10:15">
      <c r="J1708" s="17" t="e">
        <f>HEX2DEC(#REF!)</f>
        <v>#REF!</v>
      </c>
      <c r="K1708" s="49" t="e">
        <f t="shared" ref="K1708" si="3318">J1708*1000000000</f>
        <v>#REF!</v>
      </c>
      <c r="L1708" s="49"/>
      <c r="N1708" s="17"/>
      <c r="O1708" s="17"/>
    </row>
    <row r="1709" spans="10:15">
      <c r="J1709" s="17" t="e">
        <f>HEX2DEC(RIGHT(#REF!))</f>
        <v>#REF!</v>
      </c>
      <c r="K1709" s="49" t="e">
        <f>HEX2DEC(LEFT(RIGHT(#REF!,2),1))</f>
        <v>#REF!</v>
      </c>
      <c r="N1709" s="17"/>
      <c r="O1709" s="17"/>
    </row>
    <row r="1710" spans="10:15">
      <c r="J1710" s="17" t="e">
        <f>HEX2DEC(#REF!)</f>
        <v>#REF!</v>
      </c>
      <c r="K1710" s="49" t="e">
        <f t="shared" ref="K1710" si="3319">J1710*$B$3</f>
        <v>#REF!</v>
      </c>
      <c r="L1710" s="49" t="e">
        <f t="shared" ref="L1710" si="3320">K1710+K1711+K1712</f>
        <v>#REF!</v>
      </c>
      <c r="M1710" s="50" t="e">
        <f t="shared" ref="M1710" si="3321">J1713+1</f>
        <v>#REF!</v>
      </c>
      <c r="N1710" s="17"/>
      <c r="O1710" s="17" t="e">
        <f t="shared" ref="O1710" si="3322">IF(AND(K1713=1,K1717=0),L1714-L1710,0)</f>
        <v>#REF!</v>
      </c>
    </row>
    <row r="1711" spans="10:15">
      <c r="J1711" s="17" t="e">
        <f>HEX2DEC(#REF!)</f>
        <v>#REF!</v>
      </c>
      <c r="K1711" s="49" t="e">
        <f t="shared" ref="K1711" si="3323">J1711*$B$2</f>
        <v>#REF!</v>
      </c>
      <c r="L1711" s="49"/>
      <c r="N1711" s="17"/>
      <c r="O1711" s="17"/>
    </row>
    <row r="1712" spans="10:15">
      <c r="J1712" s="17" t="e">
        <f>HEX2DEC(#REF!)</f>
        <v>#REF!</v>
      </c>
      <c r="K1712" s="49" t="e">
        <f t="shared" ref="K1712" si="3324">J1712*1000000000</f>
        <v>#REF!</v>
      </c>
      <c r="L1712" s="49"/>
      <c r="N1712" s="17"/>
      <c r="O1712" s="17"/>
    </row>
    <row r="1713" spans="10:15">
      <c r="J1713" s="17" t="e">
        <f>HEX2DEC(RIGHT(#REF!))</f>
        <v>#REF!</v>
      </c>
      <c r="K1713" s="49" t="e">
        <f>HEX2DEC(LEFT(RIGHT(#REF!,2),1))</f>
        <v>#REF!</v>
      </c>
      <c r="N1713" s="17"/>
      <c r="O1713" s="17"/>
    </row>
    <row r="1714" spans="10:15">
      <c r="J1714" s="17" t="e">
        <f>HEX2DEC(#REF!)</f>
        <v>#REF!</v>
      </c>
      <c r="K1714" s="49" t="e">
        <f t="shared" ref="K1714" si="3325">J1714*$B$3</f>
        <v>#REF!</v>
      </c>
      <c r="L1714" s="49" t="e">
        <f t="shared" ref="L1714" si="3326">K1714+K1715+K1716</f>
        <v>#REF!</v>
      </c>
      <c r="M1714" s="50" t="e">
        <f t="shared" ref="M1714" si="3327">J1717+1</f>
        <v>#REF!</v>
      </c>
      <c r="N1714" s="17"/>
      <c r="O1714" s="17" t="e">
        <f t="shared" ref="O1714" si="3328">IF(AND(K1717=1,K1721=0),L1718-L1714,0)</f>
        <v>#REF!</v>
      </c>
    </row>
    <row r="1715" spans="10:15">
      <c r="J1715" s="17" t="e">
        <f>HEX2DEC(#REF!)</f>
        <v>#REF!</v>
      </c>
      <c r="K1715" s="49" t="e">
        <f t="shared" ref="K1715" si="3329">J1715*$B$2</f>
        <v>#REF!</v>
      </c>
      <c r="L1715" s="49"/>
      <c r="N1715" s="17"/>
      <c r="O1715" s="17"/>
    </row>
    <row r="1716" spans="10:15">
      <c r="J1716" s="17" t="e">
        <f>HEX2DEC(#REF!)</f>
        <v>#REF!</v>
      </c>
      <c r="K1716" s="49" t="e">
        <f t="shared" ref="K1716" si="3330">J1716*1000000000</f>
        <v>#REF!</v>
      </c>
      <c r="L1716" s="49"/>
      <c r="N1716" s="17"/>
      <c r="O1716" s="17"/>
    </row>
    <row r="1717" spans="10:15">
      <c r="J1717" s="17" t="e">
        <f>HEX2DEC(RIGHT(#REF!))</f>
        <v>#REF!</v>
      </c>
      <c r="K1717" s="49" t="e">
        <f>HEX2DEC(LEFT(RIGHT(#REF!,2),1))</f>
        <v>#REF!</v>
      </c>
      <c r="N1717" s="17"/>
      <c r="O1717" s="17"/>
    </row>
    <row r="1718" spans="10:15">
      <c r="J1718" s="17" t="e">
        <f>HEX2DEC(#REF!)</f>
        <v>#REF!</v>
      </c>
      <c r="K1718" s="49" t="e">
        <f t="shared" ref="K1718" si="3331">J1718*$B$3</f>
        <v>#REF!</v>
      </c>
      <c r="L1718" s="49" t="e">
        <f t="shared" ref="L1718" si="3332">K1718+K1719+K1720</f>
        <v>#REF!</v>
      </c>
      <c r="M1718" s="50" t="e">
        <f t="shared" ref="M1718" si="3333">J1721+1</f>
        <v>#REF!</v>
      </c>
      <c r="N1718" s="17"/>
      <c r="O1718" s="17" t="e">
        <f t="shared" ref="O1718" si="3334">IF(AND(K1721=1,K1725=0),L1722-L1718,0)</f>
        <v>#REF!</v>
      </c>
    </row>
    <row r="1719" spans="10:15">
      <c r="J1719" s="17" t="e">
        <f>HEX2DEC(#REF!)</f>
        <v>#REF!</v>
      </c>
      <c r="K1719" s="49" t="e">
        <f t="shared" ref="K1719" si="3335">J1719*$B$2</f>
        <v>#REF!</v>
      </c>
      <c r="L1719" s="49"/>
      <c r="N1719" s="17"/>
      <c r="O1719" s="17"/>
    </row>
    <row r="1720" spans="10:15">
      <c r="J1720" s="17" t="e">
        <f>HEX2DEC(#REF!)</f>
        <v>#REF!</v>
      </c>
      <c r="K1720" s="49" t="e">
        <f t="shared" ref="K1720" si="3336">J1720*1000000000</f>
        <v>#REF!</v>
      </c>
      <c r="L1720" s="49"/>
      <c r="N1720" s="17"/>
      <c r="O1720" s="17"/>
    </row>
    <row r="1721" spans="10:15">
      <c r="J1721" s="17" t="e">
        <f>HEX2DEC(RIGHT(#REF!))</f>
        <v>#REF!</v>
      </c>
      <c r="K1721" s="49" t="e">
        <f>HEX2DEC(LEFT(RIGHT(#REF!,2),1))</f>
        <v>#REF!</v>
      </c>
      <c r="N1721" s="17"/>
      <c r="O1721" s="17"/>
    </row>
    <row r="1722" spans="10:15">
      <c r="J1722" s="17" t="e">
        <f>HEX2DEC(#REF!)</f>
        <v>#REF!</v>
      </c>
      <c r="K1722" s="49" t="e">
        <f t="shared" ref="K1722" si="3337">J1722*$B$3</f>
        <v>#REF!</v>
      </c>
      <c r="L1722" s="49" t="e">
        <f t="shared" ref="L1722" si="3338">K1722+K1723+K1724</f>
        <v>#REF!</v>
      </c>
      <c r="M1722" s="50" t="e">
        <f t="shared" ref="M1722" si="3339">J1725+1</f>
        <v>#REF!</v>
      </c>
      <c r="N1722" s="17"/>
      <c r="O1722" s="17" t="e">
        <f t="shared" ref="O1722" si="3340">IF(AND(K1725=1,K1729=0),L1726-L1722,0)</f>
        <v>#REF!</v>
      </c>
    </row>
    <row r="1723" spans="10:15">
      <c r="J1723" s="17" t="e">
        <f>HEX2DEC(#REF!)</f>
        <v>#REF!</v>
      </c>
      <c r="K1723" s="49" t="e">
        <f t="shared" ref="K1723" si="3341">J1723*$B$2</f>
        <v>#REF!</v>
      </c>
      <c r="L1723" s="49"/>
      <c r="N1723" s="17"/>
      <c r="O1723" s="17"/>
    </row>
    <row r="1724" spans="10:15">
      <c r="J1724" s="17" t="e">
        <f>HEX2DEC(#REF!)</f>
        <v>#REF!</v>
      </c>
      <c r="K1724" s="49" t="e">
        <f t="shared" ref="K1724" si="3342">J1724*1000000000</f>
        <v>#REF!</v>
      </c>
      <c r="L1724" s="49"/>
      <c r="N1724" s="17"/>
      <c r="O1724" s="17"/>
    </row>
    <row r="1725" spans="10:15">
      <c r="J1725" s="17" t="e">
        <f>HEX2DEC(RIGHT(#REF!))</f>
        <v>#REF!</v>
      </c>
      <c r="K1725" s="49" t="e">
        <f>HEX2DEC(LEFT(RIGHT(#REF!,2),1))</f>
        <v>#REF!</v>
      </c>
      <c r="N1725" s="17"/>
      <c r="O1725" s="17"/>
    </row>
    <row r="1726" spans="10:15">
      <c r="J1726" s="17" t="e">
        <f>HEX2DEC(#REF!)</f>
        <v>#REF!</v>
      </c>
      <c r="K1726" s="49" t="e">
        <f t="shared" ref="K1726" si="3343">J1726*$B$3</f>
        <v>#REF!</v>
      </c>
      <c r="L1726" s="49" t="e">
        <f t="shared" ref="L1726" si="3344">K1726+K1727+K1728</f>
        <v>#REF!</v>
      </c>
      <c r="M1726" s="50" t="e">
        <f t="shared" ref="M1726" si="3345">J1729+1</f>
        <v>#REF!</v>
      </c>
      <c r="N1726" s="17"/>
      <c r="O1726" s="17" t="e">
        <f t="shared" ref="O1726" si="3346">IF(AND(K1729=1,K1733=0),L1730-L1726,0)</f>
        <v>#REF!</v>
      </c>
    </row>
    <row r="1727" spans="10:15">
      <c r="J1727" s="17" t="e">
        <f>HEX2DEC(#REF!)</f>
        <v>#REF!</v>
      </c>
      <c r="K1727" s="49" t="e">
        <f t="shared" ref="K1727" si="3347">J1727*$B$2</f>
        <v>#REF!</v>
      </c>
      <c r="L1727" s="49"/>
      <c r="N1727" s="17"/>
      <c r="O1727" s="17"/>
    </row>
    <row r="1728" spans="10:15">
      <c r="J1728" s="17" t="e">
        <f>HEX2DEC(#REF!)</f>
        <v>#REF!</v>
      </c>
      <c r="K1728" s="49" t="e">
        <f t="shared" ref="K1728" si="3348">J1728*1000000000</f>
        <v>#REF!</v>
      </c>
      <c r="L1728" s="49"/>
      <c r="N1728" s="17"/>
      <c r="O1728" s="17"/>
    </row>
    <row r="1729" spans="10:15">
      <c r="J1729" s="17" t="e">
        <f>HEX2DEC(RIGHT(#REF!))</f>
        <v>#REF!</v>
      </c>
      <c r="K1729" s="49" t="e">
        <f>HEX2DEC(LEFT(RIGHT(#REF!,2),1))</f>
        <v>#REF!</v>
      </c>
      <c r="N1729" s="17"/>
      <c r="O1729" s="17"/>
    </row>
    <row r="1730" spans="10:15">
      <c r="J1730" s="17" t="e">
        <f>HEX2DEC(#REF!)</f>
        <v>#REF!</v>
      </c>
      <c r="K1730" s="49" t="e">
        <f t="shared" ref="K1730" si="3349">J1730*$B$3</f>
        <v>#REF!</v>
      </c>
      <c r="L1730" s="49" t="e">
        <f t="shared" ref="L1730" si="3350">K1730+K1731+K1732</f>
        <v>#REF!</v>
      </c>
      <c r="M1730" s="50" t="e">
        <f t="shared" ref="M1730" si="3351">J1733+1</f>
        <v>#REF!</v>
      </c>
      <c r="N1730" s="17"/>
      <c r="O1730" s="17" t="e">
        <f t="shared" ref="O1730" si="3352">IF(AND(K1733=1,K1737=0),L1734-L1730,0)</f>
        <v>#REF!</v>
      </c>
    </row>
    <row r="1731" spans="10:15">
      <c r="J1731" s="17" t="e">
        <f>HEX2DEC(#REF!)</f>
        <v>#REF!</v>
      </c>
      <c r="K1731" s="49" t="e">
        <f t="shared" ref="K1731" si="3353">J1731*$B$2</f>
        <v>#REF!</v>
      </c>
      <c r="L1731" s="49"/>
      <c r="N1731" s="17"/>
      <c r="O1731" s="17"/>
    </row>
    <row r="1732" spans="10:15">
      <c r="J1732" s="17" t="e">
        <f>HEX2DEC(#REF!)</f>
        <v>#REF!</v>
      </c>
      <c r="K1732" s="49" t="e">
        <f t="shared" ref="K1732" si="3354">J1732*1000000000</f>
        <v>#REF!</v>
      </c>
      <c r="L1732" s="49"/>
      <c r="N1732" s="17"/>
      <c r="O1732" s="17"/>
    </row>
    <row r="1733" spans="10:15">
      <c r="J1733" s="17" t="e">
        <f>HEX2DEC(RIGHT(#REF!))</f>
        <v>#REF!</v>
      </c>
      <c r="K1733" s="49" t="e">
        <f>HEX2DEC(LEFT(RIGHT(#REF!,2),1))</f>
        <v>#REF!</v>
      </c>
      <c r="N1733" s="17"/>
      <c r="O1733" s="17"/>
    </row>
    <row r="1734" spans="10:15">
      <c r="J1734" s="17" t="e">
        <f>HEX2DEC(#REF!)</f>
        <v>#REF!</v>
      </c>
      <c r="K1734" s="49" t="e">
        <f t="shared" ref="K1734" si="3355">J1734*$B$3</f>
        <v>#REF!</v>
      </c>
      <c r="L1734" s="49" t="e">
        <f t="shared" ref="L1734" si="3356">K1734+K1735+K1736</f>
        <v>#REF!</v>
      </c>
      <c r="M1734" s="50" t="e">
        <f t="shared" ref="M1734" si="3357">J1737+1</f>
        <v>#REF!</v>
      </c>
      <c r="N1734" s="17"/>
      <c r="O1734" s="17" t="e">
        <f t="shared" ref="O1734" si="3358">IF(AND(K1737=1,K1741=0),L1738-L1734,0)</f>
        <v>#REF!</v>
      </c>
    </row>
    <row r="1735" spans="10:15">
      <c r="J1735" s="17" t="e">
        <f>HEX2DEC(#REF!)</f>
        <v>#REF!</v>
      </c>
      <c r="K1735" s="49" t="e">
        <f t="shared" ref="K1735" si="3359">J1735*$B$2</f>
        <v>#REF!</v>
      </c>
      <c r="L1735" s="49"/>
      <c r="N1735" s="17"/>
      <c r="O1735" s="17"/>
    </row>
    <row r="1736" spans="10:15">
      <c r="J1736" s="17" t="e">
        <f>HEX2DEC(#REF!)</f>
        <v>#REF!</v>
      </c>
      <c r="K1736" s="49" t="e">
        <f t="shared" ref="K1736" si="3360">J1736*1000000000</f>
        <v>#REF!</v>
      </c>
      <c r="L1736" s="49"/>
      <c r="N1736" s="17"/>
      <c r="O1736" s="17"/>
    </row>
    <row r="1737" spans="10:15">
      <c r="J1737" s="17" t="e">
        <f>HEX2DEC(RIGHT(#REF!))</f>
        <v>#REF!</v>
      </c>
      <c r="K1737" s="49" t="e">
        <f>HEX2DEC(LEFT(RIGHT(#REF!,2),1))</f>
        <v>#REF!</v>
      </c>
      <c r="N1737" s="17"/>
      <c r="O1737" s="17"/>
    </row>
    <row r="1738" spans="10:15">
      <c r="J1738" s="17" t="e">
        <f>HEX2DEC(#REF!)</f>
        <v>#REF!</v>
      </c>
      <c r="K1738" s="49" t="e">
        <f t="shared" ref="K1738" si="3361">J1738*$B$3</f>
        <v>#REF!</v>
      </c>
      <c r="L1738" s="49" t="e">
        <f t="shared" ref="L1738" si="3362">K1738+K1739+K1740</f>
        <v>#REF!</v>
      </c>
      <c r="M1738" s="50" t="e">
        <f t="shared" ref="M1738" si="3363">J1741+1</f>
        <v>#REF!</v>
      </c>
      <c r="N1738" s="17"/>
      <c r="O1738" s="17" t="e">
        <f t="shared" ref="O1738" si="3364">IF(AND(K1741=1,K1745=0),L1742-L1738,0)</f>
        <v>#REF!</v>
      </c>
    </row>
    <row r="1739" spans="10:15">
      <c r="J1739" s="17" t="e">
        <f>HEX2DEC(#REF!)</f>
        <v>#REF!</v>
      </c>
      <c r="K1739" s="49" t="e">
        <f t="shared" ref="K1739" si="3365">J1739*$B$2</f>
        <v>#REF!</v>
      </c>
      <c r="L1739" s="49"/>
      <c r="N1739" s="17"/>
      <c r="O1739" s="17"/>
    </row>
    <row r="1740" spans="10:15">
      <c r="J1740" s="17" t="e">
        <f>HEX2DEC(#REF!)</f>
        <v>#REF!</v>
      </c>
      <c r="K1740" s="49" t="e">
        <f t="shared" ref="K1740" si="3366">J1740*1000000000</f>
        <v>#REF!</v>
      </c>
      <c r="L1740" s="49"/>
      <c r="N1740" s="17"/>
      <c r="O1740" s="17"/>
    </row>
    <row r="1741" spans="10:15">
      <c r="J1741" s="17" t="e">
        <f>HEX2DEC(RIGHT(#REF!))</f>
        <v>#REF!</v>
      </c>
      <c r="K1741" s="49" t="e">
        <f>HEX2DEC(LEFT(RIGHT(#REF!,2),1))</f>
        <v>#REF!</v>
      </c>
      <c r="N1741" s="17"/>
      <c r="O1741" s="17"/>
    </row>
    <row r="1742" spans="10:15">
      <c r="J1742" s="17" t="e">
        <f>HEX2DEC(#REF!)</f>
        <v>#REF!</v>
      </c>
      <c r="K1742" s="49" t="e">
        <f t="shared" ref="K1742" si="3367">J1742*$B$3</f>
        <v>#REF!</v>
      </c>
      <c r="L1742" s="49" t="e">
        <f t="shared" ref="L1742" si="3368">K1742+K1743+K1744</f>
        <v>#REF!</v>
      </c>
      <c r="M1742" s="50" t="e">
        <f t="shared" ref="M1742" si="3369">J1745+1</f>
        <v>#REF!</v>
      </c>
      <c r="N1742" s="17"/>
      <c r="O1742" s="17" t="e">
        <f t="shared" ref="O1742" si="3370">IF(AND(K1745=1,K1749=0),L1746-L1742,0)</f>
        <v>#REF!</v>
      </c>
    </row>
    <row r="1743" spans="10:15">
      <c r="J1743" s="17" t="e">
        <f>HEX2DEC(#REF!)</f>
        <v>#REF!</v>
      </c>
      <c r="K1743" s="49" t="e">
        <f t="shared" ref="K1743" si="3371">J1743*$B$2</f>
        <v>#REF!</v>
      </c>
      <c r="L1743" s="49"/>
      <c r="N1743" s="17"/>
      <c r="O1743" s="17"/>
    </row>
    <row r="1744" spans="10:15">
      <c r="J1744" s="17" t="e">
        <f>HEX2DEC(#REF!)</f>
        <v>#REF!</v>
      </c>
      <c r="K1744" s="49" t="e">
        <f t="shared" ref="K1744" si="3372">J1744*1000000000</f>
        <v>#REF!</v>
      </c>
      <c r="L1744" s="49"/>
      <c r="N1744" s="17"/>
      <c r="O1744" s="17"/>
    </row>
    <row r="1745" spans="10:15">
      <c r="J1745" s="17" t="e">
        <f>HEX2DEC(RIGHT(#REF!))</f>
        <v>#REF!</v>
      </c>
      <c r="K1745" s="49" t="e">
        <f>HEX2DEC(LEFT(RIGHT(#REF!,2),1))</f>
        <v>#REF!</v>
      </c>
      <c r="N1745" s="17"/>
      <c r="O1745" s="17"/>
    </row>
    <row r="1746" spans="10:15">
      <c r="J1746" s="17" t="e">
        <f>HEX2DEC(#REF!)</f>
        <v>#REF!</v>
      </c>
      <c r="K1746" s="49" t="e">
        <f t="shared" ref="K1746" si="3373">J1746*$B$3</f>
        <v>#REF!</v>
      </c>
      <c r="L1746" s="49" t="e">
        <f t="shared" ref="L1746" si="3374">K1746+K1747+K1748</f>
        <v>#REF!</v>
      </c>
      <c r="M1746" s="50" t="e">
        <f t="shared" ref="M1746" si="3375">J1749+1</f>
        <v>#REF!</v>
      </c>
      <c r="N1746" s="17"/>
      <c r="O1746" s="17" t="e">
        <f t="shared" ref="O1746" si="3376">IF(AND(K1749=1,K1753=0),L1750-L1746,0)</f>
        <v>#REF!</v>
      </c>
    </row>
    <row r="1747" spans="10:15">
      <c r="J1747" s="17" t="e">
        <f>HEX2DEC(#REF!)</f>
        <v>#REF!</v>
      </c>
      <c r="K1747" s="49" t="e">
        <f t="shared" ref="K1747" si="3377">J1747*$B$2</f>
        <v>#REF!</v>
      </c>
      <c r="L1747" s="49"/>
      <c r="N1747" s="17"/>
      <c r="O1747" s="17"/>
    </row>
    <row r="1748" spans="10:15">
      <c r="J1748" s="17" t="e">
        <f>HEX2DEC(#REF!)</f>
        <v>#REF!</v>
      </c>
      <c r="K1748" s="49" t="e">
        <f t="shared" ref="K1748" si="3378">J1748*1000000000</f>
        <v>#REF!</v>
      </c>
      <c r="L1748" s="49"/>
      <c r="N1748" s="17"/>
      <c r="O1748" s="17"/>
    </row>
    <row r="1749" spans="10:15">
      <c r="J1749" s="17" t="e">
        <f>HEX2DEC(RIGHT(#REF!))</f>
        <v>#REF!</v>
      </c>
      <c r="K1749" s="49" t="e">
        <f>HEX2DEC(LEFT(RIGHT(#REF!,2),1))</f>
        <v>#REF!</v>
      </c>
      <c r="N1749" s="17"/>
      <c r="O1749" s="17"/>
    </row>
    <row r="1750" spans="10:15">
      <c r="J1750" s="17" t="e">
        <f>HEX2DEC(#REF!)</f>
        <v>#REF!</v>
      </c>
      <c r="K1750" s="49" t="e">
        <f t="shared" ref="K1750" si="3379">J1750*$B$3</f>
        <v>#REF!</v>
      </c>
      <c r="L1750" s="49" t="e">
        <f t="shared" ref="L1750" si="3380">K1750+K1751+K1752</f>
        <v>#REF!</v>
      </c>
      <c r="M1750" s="50" t="e">
        <f t="shared" ref="M1750" si="3381">J1753+1</f>
        <v>#REF!</v>
      </c>
      <c r="N1750" s="17"/>
      <c r="O1750" s="17" t="e">
        <f t="shared" ref="O1750" si="3382">IF(AND(K1753=1,K1757=0),L1754-L1750,0)</f>
        <v>#REF!</v>
      </c>
    </row>
    <row r="1751" spans="10:15">
      <c r="J1751" s="17" t="e">
        <f>HEX2DEC(#REF!)</f>
        <v>#REF!</v>
      </c>
      <c r="K1751" s="49" t="e">
        <f t="shared" ref="K1751" si="3383">J1751*$B$2</f>
        <v>#REF!</v>
      </c>
      <c r="L1751" s="49"/>
      <c r="N1751" s="17"/>
      <c r="O1751" s="17"/>
    </row>
    <row r="1752" spans="10:15">
      <c r="J1752" s="17" t="e">
        <f>HEX2DEC(#REF!)</f>
        <v>#REF!</v>
      </c>
      <c r="K1752" s="49" t="e">
        <f t="shared" ref="K1752" si="3384">J1752*1000000000</f>
        <v>#REF!</v>
      </c>
      <c r="L1752" s="49"/>
      <c r="N1752" s="17"/>
      <c r="O1752" s="17"/>
    </row>
    <row r="1753" spans="10:15">
      <c r="J1753" s="17" t="e">
        <f>HEX2DEC(RIGHT(#REF!))</f>
        <v>#REF!</v>
      </c>
      <c r="K1753" s="49" t="e">
        <f>HEX2DEC(LEFT(RIGHT(#REF!,2),1))</f>
        <v>#REF!</v>
      </c>
      <c r="N1753" s="17"/>
      <c r="O1753" s="17"/>
    </row>
    <row r="1754" spans="10:15">
      <c r="J1754" s="17" t="e">
        <f>HEX2DEC(#REF!)</f>
        <v>#REF!</v>
      </c>
      <c r="K1754" s="49" t="e">
        <f t="shared" ref="K1754" si="3385">J1754*$B$3</f>
        <v>#REF!</v>
      </c>
      <c r="L1754" s="49" t="e">
        <f t="shared" ref="L1754" si="3386">K1754+K1755+K1756</f>
        <v>#REF!</v>
      </c>
      <c r="M1754" s="50" t="e">
        <f t="shared" ref="M1754" si="3387">J1757+1</f>
        <v>#REF!</v>
      </c>
      <c r="N1754" s="17"/>
      <c r="O1754" s="17" t="e">
        <f t="shared" ref="O1754" si="3388">IF(AND(K1757=1,K1761=0),L1758-L1754,0)</f>
        <v>#REF!</v>
      </c>
    </row>
    <row r="1755" spans="10:15">
      <c r="J1755" s="17" t="e">
        <f>HEX2DEC(#REF!)</f>
        <v>#REF!</v>
      </c>
      <c r="K1755" s="49" t="e">
        <f t="shared" ref="K1755" si="3389">J1755*$B$2</f>
        <v>#REF!</v>
      </c>
      <c r="L1755" s="49"/>
      <c r="N1755" s="17"/>
      <c r="O1755" s="17"/>
    </row>
    <row r="1756" spans="10:15">
      <c r="J1756" s="17" t="e">
        <f>HEX2DEC(#REF!)</f>
        <v>#REF!</v>
      </c>
      <c r="K1756" s="49" t="e">
        <f t="shared" ref="K1756" si="3390">J1756*1000000000</f>
        <v>#REF!</v>
      </c>
      <c r="L1756" s="49"/>
      <c r="N1756" s="17"/>
      <c r="O1756" s="17"/>
    </row>
    <row r="1757" spans="10:15">
      <c r="J1757" s="17" t="e">
        <f>HEX2DEC(RIGHT(#REF!))</f>
        <v>#REF!</v>
      </c>
      <c r="K1757" s="49" t="e">
        <f>HEX2DEC(LEFT(RIGHT(#REF!,2),1))</f>
        <v>#REF!</v>
      </c>
      <c r="N1757" s="17"/>
      <c r="O1757" s="17"/>
    </row>
    <row r="1758" spans="10:15">
      <c r="J1758" s="17" t="e">
        <f>HEX2DEC(#REF!)</f>
        <v>#REF!</v>
      </c>
      <c r="K1758" s="49" t="e">
        <f t="shared" ref="K1758" si="3391">J1758*$B$3</f>
        <v>#REF!</v>
      </c>
      <c r="L1758" s="49" t="e">
        <f t="shared" ref="L1758" si="3392">K1758+K1759+K1760</f>
        <v>#REF!</v>
      </c>
      <c r="M1758" s="50" t="e">
        <f t="shared" ref="M1758" si="3393">J1761+1</f>
        <v>#REF!</v>
      </c>
      <c r="N1758" s="17"/>
      <c r="O1758" s="17" t="e">
        <f t="shared" ref="O1758" si="3394">IF(AND(K1761=1,K1765=0),L1762-L1758,0)</f>
        <v>#REF!</v>
      </c>
    </row>
    <row r="1759" spans="10:15">
      <c r="J1759" s="17" t="e">
        <f>HEX2DEC(#REF!)</f>
        <v>#REF!</v>
      </c>
      <c r="K1759" s="49" t="e">
        <f t="shared" ref="K1759" si="3395">J1759*$B$2</f>
        <v>#REF!</v>
      </c>
      <c r="L1759" s="49"/>
      <c r="N1759" s="17"/>
      <c r="O1759" s="17"/>
    </row>
    <row r="1760" spans="10:15">
      <c r="J1760" s="17" t="e">
        <f>HEX2DEC(#REF!)</f>
        <v>#REF!</v>
      </c>
      <c r="K1760" s="49" t="e">
        <f t="shared" ref="K1760" si="3396">J1760*1000000000</f>
        <v>#REF!</v>
      </c>
      <c r="L1760" s="49"/>
      <c r="N1760" s="17"/>
      <c r="O1760" s="17"/>
    </row>
    <row r="1761" spans="10:15">
      <c r="J1761" s="17" t="e">
        <f>HEX2DEC(RIGHT(#REF!))</f>
        <v>#REF!</v>
      </c>
      <c r="K1761" s="49" t="e">
        <f>HEX2DEC(LEFT(RIGHT(#REF!,2),1))</f>
        <v>#REF!</v>
      </c>
      <c r="N1761" s="17"/>
      <c r="O1761" s="17"/>
    </row>
    <row r="1762" spans="10:15">
      <c r="J1762" s="17" t="e">
        <f>HEX2DEC(#REF!)</f>
        <v>#REF!</v>
      </c>
      <c r="K1762" s="49" t="e">
        <f t="shared" ref="K1762" si="3397">J1762*$B$3</f>
        <v>#REF!</v>
      </c>
      <c r="L1762" s="49" t="e">
        <f t="shared" ref="L1762" si="3398">K1762+K1763+K1764</f>
        <v>#REF!</v>
      </c>
      <c r="M1762" s="50" t="e">
        <f t="shared" ref="M1762" si="3399">J1765+1</f>
        <v>#REF!</v>
      </c>
      <c r="N1762" s="17"/>
      <c r="O1762" s="17" t="e">
        <f t="shared" ref="O1762" si="3400">IF(AND(K1765=1,K1769=0),L1766-L1762,0)</f>
        <v>#REF!</v>
      </c>
    </row>
    <row r="1763" spans="10:15">
      <c r="J1763" s="17" t="e">
        <f>HEX2DEC(#REF!)</f>
        <v>#REF!</v>
      </c>
      <c r="K1763" s="49" t="e">
        <f t="shared" ref="K1763" si="3401">J1763*$B$2</f>
        <v>#REF!</v>
      </c>
      <c r="L1763" s="49"/>
      <c r="N1763" s="17"/>
      <c r="O1763" s="17"/>
    </row>
    <row r="1764" spans="10:15">
      <c r="J1764" s="17" t="e">
        <f>HEX2DEC(#REF!)</f>
        <v>#REF!</v>
      </c>
      <c r="K1764" s="49" t="e">
        <f t="shared" ref="K1764" si="3402">J1764*1000000000</f>
        <v>#REF!</v>
      </c>
      <c r="L1764" s="49"/>
      <c r="N1764" s="17"/>
      <c r="O1764" s="17"/>
    </row>
    <row r="1765" spans="10:15">
      <c r="J1765" s="17" t="e">
        <f>HEX2DEC(RIGHT(#REF!))</f>
        <v>#REF!</v>
      </c>
      <c r="K1765" s="49" t="e">
        <f>HEX2DEC(LEFT(RIGHT(#REF!,2),1))</f>
        <v>#REF!</v>
      </c>
      <c r="N1765" s="17"/>
      <c r="O1765" s="17"/>
    </row>
    <row r="1766" spans="10:15">
      <c r="J1766" s="17" t="e">
        <f>HEX2DEC(#REF!)</f>
        <v>#REF!</v>
      </c>
      <c r="K1766" s="49" t="e">
        <f t="shared" ref="K1766" si="3403">J1766*$B$3</f>
        <v>#REF!</v>
      </c>
      <c r="L1766" s="49" t="e">
        <f t="shared" ref="L1766" si="3404">K1766+K1767+K1768</f>
        <v>#REF!</v>
      </c>
      <c r="M1766" s="50" t="e">
        <f t="shared" ref="M1766" si="3405">J1769+1</f>
        <v>#REF!</v>
      </c>
      <c r="N1766" s="17"/>
      <c r="O1766" s="17" t="e">
        <f t="shared" ref="O1766" si="3406">IF(AND(K1769=1,K1773=0),L1770-L1766,0)</f>
        <v>#REF!</v>
      </c>
    </row>
    <row r="1767" spans="10:15">
      <c r="J1767" s="17" t="e">
        <f>HEX2DEC(#REF!)</f>
        <v>#REF!</v>
      </c>
      <c r="K1767" s="49" t="e">
        <f t="shared" ref="K1767" si="3407">J1767*$B$2</f>
        <v>#REF!</v>
      </c>
      <c r="L1767" s="49"/>
      <c r="N1767" s="17"/>
      <c r="O1767" s="17"/>
    </row>
    <row r="1768" spans="10:15">
      <c r="J1768" s="17" t="e">
        <f>HEX2DEC(#REF!)</f>
        <v>#REF!</v>
      </c>
      <c r="K1768" s="49" t="e">
        <f t="shared" ref="K1768" si="3408">J1768*1000000000</f>
        <v>#REF!</v>
      </c>
      <c r="L1768" s="49"/>
      <c r="N1768" s="17"/>
      <c r="O1768" s="17"/>
    </row>
    <row r="1769" spans="10:15">
      <c r="J1769" s="17" t="e">
        <f>HEX2DEC(RIGHT(#REF!))</f>
        <v>#REF!</v>
      </c>
      <c r="K1769" s="49" t="e">
        <f>HEX2DEC(LEFT(RIGHT(#REF!,2),1))</f>
        <v>#REF!</v>
      </c>
      <c r="N1769" s="17"/>
      <c r="O1769" s="17"/>
    </row>
    <row r="1770" spans="10:15">
      <c r="J1770" s="17" t="e">
        <f>HEX2DEC(#REF!)</f>
        <v>#REF!</v>
      </c>
      <c r="K1770" s="49" t="e">
        <f t="shared" ref="K1770" si="3409">J1770*$B$3</f>
        <v>#REF!</v>
      </c>
      <c r="L1770" s="49" t="e">
        <f t="shared" ref="L1770" si="3410">K1770+K1771+K1772</f>
        <v>#REF!</v>
      </c>
      <c r="M1770" s="50" t="e">
        <f t="shared" ref="M1770" si="3411">J1773+1</f>
        <v>#REF!</v>
      </c>
      <c r="N1770" s="17"/>
      <c r="O1770" s="17" t="e">
        <f t="shared" ref="O1770" si="3412">IF(AND(K1773=1,K1777=0),L1774-L1770,0)</f>
        <v>#REF!</v>
      </c>
    </row>
    <row r="1771" spans="10:15">
      <c r="J1771" s="17" t="e">
        <f>HEX2DEC(#REF!)</f>
        <v>#REF!</v>
      </c>
      <c r="K1771" s="49" t="e">
        <f t="shared" ref="K1771" si="3413">J1771*$B$2</f>
        <v>#REF!</v>
      </c>
      <c r="L1771" s="49"/>
      <c r="N1771" s="17"/>
      <c r="O1771" s="17"/>
    </row>
    <row r="1772" spans="10:15">
      <c r="J1772" s="17" t="e">
        <f>HEX2DEC(#REF!)</f>
        <v>#REF!</v>
      </c>
      <c r="K1772" s="49" t="e">
        <f t="shared" ref="K1772" si="3414">J1772*1000000000</f>
        <v>#REF!</v>
      </c>
      <c r="L1772" s="49"/>
      <c r="N1772" s="17"/>
      <c r="O1772" s="17"/>
    </row>
    <row r="1773" spans="10:15">
      <c r="J1773" s="17" t="e">
        <f>HEX2DEC(RIGHT(#REF!))</f>
        <v>#REF!</v>
      </c>
      <c r="K1773" s="49" t="e">
        <f>HEX2DEC(LEFT(RIGHT(#REF!,2),1))</f>
        <v>#REF!</v>
      </c>
      <c r="N1773" s="17"/>
      <c r="O1773" s="17"/>
    </row>
    <row r="1774" spans="10:15">
      <c r="J1774" s="17" t="e">
        <f>HEX2DEC(#REF!)</f>
        <v>#REF!</v>
      </c>
      <c r="K1774" s="49" t="e">
        <f t="shared" ref="K1774" si="3415">J1774*$B$3</f>
        <v>#REF!</v>
      </c>
      <c r="L1774" s="49" t="e">
        <f t="shared" ref="L1774" si="3416">K1774+K1775+K1776</f>
        <v>#REF!</v>
      </c>
      <c r="M1774" s="50" t="e">
        <f t="shared" ref="M1774" si="3417">J1777+1</f>
        <v>#REF!</v>
      </c>
      <c r="N1774" s="17"/>
      <c r="O1774" s="17" t="e">
        <f t="shared" ref="O1774" si="3418">IF(AND(K1777=1,K1781=0),L1778-L1774,0)</f>
        <v>#REF!</v>
      </c>
    </row>
    <row r="1775" spans="10:15">
      <c r="J1775" s="17" t="e">
        <f>HEX2DEC(#REF!)</f>
        <v>#REF!</v>
      </c>
      <c r="K1775" s="49" t="e">
        <f t="shared" ref="K1775" si="3419">J1775*$B$2</f>
        <v>#REF!</v>
      </c>
      <c r="L1775" s="49"/>
      <c r="N1775" s="17"/>
      <c r="O1775" s="17"/>
    </row>
    <row r="1776" spans="10:15">
      <c r="J1776" s="17" t="e">
        <f>HEX2DEC(#REF!)</f>
        <v>#REF!</v>
      </c>
      <c r="K1776" s="49" t="e">
        <f t="shared" ref="K1776" si="3420">J1776*1000000000</f>
        <v>#REF!</v>
      </c>
      <c r="L1776" s="49"/>
      <c r="N1776" s="17"/>
      <c r="O1776" s="17"/>
    </row>
    <row r="1777" spans="10:15">
      <c r="J1777" s="17" t="e">
        <f>HEX2DEC(RIGHT(#REF!))</f>
        <v>#REF!</v>
      </c>
      <c r="K1777" s="49" t="e">
        <f>HEX2DEC(LEFT(RIGHT(#REF!,2),1))</f>
        <v>#REF!</v>
      </c>
      <c r="N1777" s="17"/>
      <c r="O1777" s="17"/>
    </row>
    <row r="1778" spans="10:15">
      <c r="J1778" s="17" t="e">
        <f>HEX2DEC(#REF!)</f>
        <v>#REF!</v>
      </c>
      <c r="K1778" s="49" t="e">
        <f t="shared" ref="K1778" si="3421">J1778*$B$3</f>
        <v>#REF!</v>
      </c>
      <c r="L1778" s="49" t="e">
        <f t="shared" ref="L1778" si="3422">K1778+K1779+K1780</f>
        <v>#REF!</v>
      </c>
      <c r="M1778" s="50" t="e">
        <f t="shared" ref="M1778" si="3423">J1781+1</f>
        <v>#REF!</v>
      </c>
      <c r="N1778" s="17"/>
      <c r="O1778" s="17" t="e">
        <f t="shared" ref="O1778" si="3424">IF(AND(K1781=1,K1785=0),L1782-L1778,0)</f>
        <v>#REF!</v>
      </c>
    </row>
    <row r="1779" spans="10:15">
      <c r="J1779" s="17" t="e">
        <f>HEX2DEC(#REF!)</f>
        <v>#REF!</v>
      </c>
      <c r="K1779" s="49" t="e">
        <f t="shared" ref="K1779" si="3425">J1779*$B$2</f>
        <v>#REF!</v>
      </c>
      <c r="L1779" s="49"/>
      <c r="N1779" s="17"/>
      <c r="O1779" s="17"/>
    </row>
    <row r="1780" spans="10:15">
      <c r="J1780" s="17" t="e">
        <f>HEX2DEC(#REF!)</f>
        <v>#REF!</v>
      </c>
      <c r="K1780" s="49" t="e">
        <f t="shared" ref="K1780" si="3426">J1780*1000000000</f>
        <v>#REF!</v>
      </c>
      <c r="L1780" s="49"/>
      <c r="N1780" s="17"/>
      <c r="O1780" s="17"/>
    </row>
    <row r="1781" spans="10:15">
      <c r="J1781" s="17" t="e">
        <f>HEX2DEC(RIGHT(#REF!))</f>
        <v>#REF!</v>
      </c>
      <c r="K1781" s="49" t="e">
        <f>HEX2DEC(LEFT(RIGHT(#REF!,2),1))</f>
        <v>#REF!</v>
      </c>
      <c r="N1781" s="17"/>
      <c r="O1781" s="17"/>
    </row>
    <row r="1782" spans="10:15">
      <c r="J1782" s="17" t="e">
        <f>HEX2DEC(#REF!)</f>
        <v>#REF!</v>
      </c>
      <c r="K1782" s="49" t="e">
        <f t="shared" ref="K1782" si="3427">J1782*$B$3</f>
        <v>#REF!</v>
      </c>
      <c r="L1782" s="49" t="e">
        <f t="shared" ref="L1782" si="3428">K1782+K1783+K1784</f>
        <v>#REF!</v>
      </c>
      <c r="M1782" s="50" t="e">
        <f t="shared" ref="M1782" si="3429">J1785+1</f>
        <v>#REF!</v>
      </c>
      <c r="N1782" s="17"/>
      <c r="O1782" s="17" t="e">
        <f t="shared" ref="O1782" si="3430">IF(AND(K1785=1,K1789=0),L1786-L1782,0)</f>
        <v>#REF!</v>
      </c>
    </row>
    <row r="1783" spans="10:15">
      <c r="J1783" s="17" t="e">
        <f>HEX2DEC(#REF!)</f>
        <v>#REF!</v>
      </c>
      <c r="K1783" s="49" t="e">
        <f t="shared" ref="K1783" si="3431">J1783*$B$2</f>
        <v>#REF!</v>
      </c>
      <c r="L1783" s="49"/>
      <c r="N1783" s="17"/>
      <c r="O1783" s="17"/>
    </row>
    <row r="1784" spans="10:15">
      <c r="J1784" s="17" t="e">
        <f>HEX2DEC(#REF!)</f>
        <v>#REF!</v>
      </c>
      <c r="K1784" s="49" t="e">
        <f t="shared" ref="K1784" si="3432">J1784*1000000000</f>
        <v>#REF!</v>
      </c>
      <c r="L1784" s="49"/>
      <c r="N1784" s="17"/>
      <c r="O1784" s="17"/>
    </row>
    <row r="1785" spans="10:15">
      <c r="J1785" s="17" t="e">
        <f>HEX2DEC(RIGHT(#REF!))</f>
        <v>#REF!</v>
      </c>
      <c r="K1785" s="49" t="e">
        <f>HEX2DEC(LEFT(RIGHT(#REF!,2),1))</f>
        <v>#REF!</v>
      </c>
      <c r="N1785" s="17"/>
      <c r="O1785" s="17"/>
    </row>
    <row r="1786" spans="10:15">
      <c r="J1786" s="17" t="e">
        <f>HEX2DEC(#REF!)</f>
        <v>#REF!</v>
      </c>
      <c r="K1786" s="49" t="e">
        <f t="shared" ref="K1786" si="3433">J1786*$B$3</f>
        <v>#REF!</v>
      </c>
      <c r="L1786" s="49" t="e">
        <f t="shared" ref="L1786" si="3434">K1786+K1787+K1788</f>
        <v>#REF!</v>
      </c>
      <c r="M1786" s="50" t="e">
        <f t="shared" ref="M1786" si="3435">J1789+1</f>
        <v>#REF!</v>
      </c>
      <c r="N1786" s="17"/>
      <c r="O1786" s="17" t="e">
        <f t="shared" ref="O1786" si="3436">IF(AND(K1789=1,K1793=0),L1790-L1786,0)</f>
        <v>#REF!</v>
      </c>
    </row>
    <row r="1787" spans="10:15">
      <c r="J1787" s="17" t="e">
        <f>HEX2DEC(#REF!)</f>
        <v>#REF!</v>
      </c>
      <c r="K1787" s="49" t="e">
        <f t="shared" ref="K1787" si="3437">J1787*$B$2</f>
        <v>#REF!</v>
      </c>
      <c r="L1787" s="49"/>
      <c r="N1787" s="17"/>
      <c r="O1787" s="17"/>
    </row>
    <row r="1788" spans="10:15">
      <c r="J1788" s="17" t="e">
        <f>HEX2DEC(#REF!)</f>
        <v>#REF!</v>
      </c>
      <c r="K1788" s="49" t="e">
        <f t="shared" ref="K1788" si="3438">J1788*1000000000</f>
        <v>#REF!</v>
      </c>
      <c r="L1788" s="49"/>
      <c r="N1788" s="17"/>
      <c r="O1788" s="17"/>
    </row>
    <row r="1789" spans="10:15">
      <c r="J1789" s="17" t="e">
        <f>HEX2DEC(RIGHT(#REF!))</f>
        <v>#REF!</v>
      </c>
      <c r="K1789" s="49" t="e">
        <f>HEX2DEC(LEFT(RIGHT(#REF!,2),1))</f>
        <v>#REF!</v>
      </c>
      <c r="N1789" s="17"/>
      <c r="O1789" s="17"/>
    </row>
    <row r="1790" spans="10:15">
      <c r="J1790" s="17" t="e">
        <f>HEX2DEC(#REF!)</f>
        <v>#REF!</v>
      </c>
      <c r="K1790" s="49" t="e">
        <f t="shared" ref="K1790" si="3439">J1790*$B$3</f>
        <v>#REF!</v>
      </c>
      <c r="L1790" s="49" t="e">
        <f t="shared" ref="L1790" si="3440">K1790+K1791+K1792</f>
        <v>#REF!</v>
      </c>
      <c r="M1790" s="50" t="e">
        <f t="shared" ref="M1790" si="3441">J1793+1</f>
        <v>#REF!</v>
      </c>
      <c r="N1790" s="17"/>
      <c r="O1790" s="17" t="e">
        <f t="shared" ref="O1790" si="3442">IF(AND(K1793=1,K1797=0),L1794-L1790,0)</f>
        <v>#REF!</v>
      </c>
    </row>
    <row r="1791" spans="10:15">
      <c r="J1791" s="17" t="e">
        <f>HEX2DEC(#REF!)</f>
        <v>#REF!</v>
      </c>
      <c r="K1791" s="49" t="e">
        <f t="shared" ref="K1791" si="3443">J1791*$B$2</f>
        <v>#REF!</v>
      </c>
      <c r="L1791" s="49"/>
      <c r="N1791" s="17"/>
      <c r="O1791" s="17"/>
    </row>
    <row r="1792" spans="10:15">
      <c r="J1792" s="17" t="e">
        <f>HEX2DEC(#REF!)</f>
        <v>#REF!</v>
      </c>
      <c r="K1792" s="49" t="e">
        <f t="shared" ref="K1792" si="3444">J1792*1000000000</f>
        <v>#REF!</v>
      </c>
      <c r="L1792" s="49"/>
      <c r="N1792" s="17"/>
      <c r="O1792" s="17"/>
    </row>
    <row r="1793" spans="10:15">
      <c r="J1793" s="17" t="e">
        <f>HEX2DEC(RIGHT(#REF!))</f>
        <v>#REF!</v>
      </c>
      <c r="K1793" s="49" t="e">
        <f>HEX2DEC(LEFT(RIGHT(#REF!,2),1))</f>
        <v>#REF!</v>
      </c>
      <c r="N1793" s="17"/>
      <c r="O1793" s="17"/>
    </row>
    <row r="1794" spans="10:15">
      <c r="J1794" s="17" t="e">
        <f>HEX2DEC(#REF!)</f>
        <v>#REF!</v>
      </c>
      <c r="K1794" s="49" t="e">
        <f t="shared" ref="K1794" si="3445">J1794*$B$3</f>
        <v>#REF!</v>
      </c>
      <c r="L1794" s="49" t="e">
        <f t="shared" ref="L1794" si="3446">K1794+K1795+K1796</f>
        <v>#REF!</v>
      </c>
      <c r="M1794" s="50" t="e">
        <f t="shared" ref="M1794" si="3447">J1797+1</f>
        <v>#REF!</v>
      </c>
      <c r="N1794" s="17"/>
      <c r="O1794" s="17" t="e">
        <f t="shared" ref="O1794" si="3448">IF(AND(K1797=1,K1801=0),L1798-L1794,0)</f>
        <v>#REF!</v>
      </c>
    </row>
    <row r="1795" spans="10:15">
      <c r="J1795" s="17" t="e">
        <f>HEX2DEC(#REF!)</f>
        <v>#REF!</v>
      </c>
      <c r="K1795" s="49" t="e">
        <f t="shared" ref="K1795" si="3449">J1795*$B$2</f>
        <v>#REF!</v>
      </c>
      <c r="L1795" s="49"/>
      <c r="N1795" s="17"/>
      <c r="O1795" s="17"/>
    </row>
    <row r="1796" spans="10:15">
      <c r="J1796" s="17" t="e">
        <f>HEX2DEC(#REF!)</f>
        <v>#REF!</v>
      </c>
      <c r="K1796" s="49" t="e">
        <f t="shared" ref="K1796" si="3450">J1796*1000000000</f>
        <v>#REF!</v>
      </c>
      <c r="L1796" s="49"/>
      <c r="N1796" s="17"/>
      <c r="O1796" s="17"/>
    </row>
    <row r="1797" spans="10:15">
      <c r="J1797" s="17" t="e">
        <f>HEX2DEC(RIGHT(#REF!))</f>
        <v>#REF!</v>
      </c>
      <c r="K1797" s="49" t="e">
        <f>HEX2DEC(LEFT(RIGHT(#REF!,2),1))</f>
        <v>#REF!</v>
      </c>
      <c r="N1797" s="17"/>
      <c r="O1797" s="17"/>
    </row>
    <row r="1798" spans="10:15">
      <c r="J1798" s="17" t="e">
        <f>HEX2DEC(#REF!)</f>
        <v>#REF!</v>
      </c>
      <c r="K1798" s="49" t="e">
        <f t="shared" ref="K1798" si="3451">J1798*$B$3</f>
        <v>#REF!</v>
      </c>
      <c r="L1798" s="49" t="e">
        <f t="shared" ref="L1798" si="3452">K1798+K1799+K1800</f>
        <v>#REF!</v>
      </c>
      <c r="M1798" s="50" t="e">
        <f t="shared" ref="M1798" si="3453">J1801+1</f>
        <v>#REF!</v>
      </c>
      <c r="N1798" s="17"/>
      <c r="O1798" s="17" t="e">
        <f t="shared" ref="O1798" si="3454">IF(AND(K1801=1,K1805=0),L1802-L1798,0)</f>
        <v>#REF!</v>
      </c>
    </row>
    <row r="1799" spans="10:15">
      <c r="J1799" s="17" t="e">
        <f>HEX2DEC(#REF!)</f>
        <v>#REF!</v>
      </c>
      <c r="K1799" s="49" t="e">
        <f t="shared" ref="K1799" si="3455">J1799*$B$2</f>
        <v>#REF!</v>
      </c>
      <c r="L1799" s="49"/>
      <c r="N1799" s="17"/>
      <c r="O1799" s="17"/>
    </row>
    <row r="1800" spans="10:15">
      <c r="J1800" s="17" t="e">
        <f>HEX2DEC(#REF!)</f>
        <v>#REF!</v>
      </c>
      <c r="K1800" s="49" t="e">
        <f t="shared" ref="K1800" si="3456">J1800*1000000000</f>
        <v>#REF!</v>
      </c>
      <c r="L1800" s="49"/>
      <c r="N1800" s="17"/>
      <c r="O1800" s="17"/>
    </row>
    <row r="1801" spans="10:15">
      <c r="J1801" s="17" t="e">
        <f>HEX2DEC(RIGHT(#REF!))</f>
        <v>#REF!</v>
      </c>
      <c r="K1801" s="49" t="e">
        <f>HEX2DEC(LEFT(RIGHT(#REF!,2),1))</f>
        <v>#REF!</v>
      </c>
      <c r="N1801" s="17"/>
      <c r="O1801" s="17"/>
    </row>
    <row r="1802" spans="10:15">
      <c r="J1802" s="17" t="e">
        <f>HEX2DEC(#REF!)</f>
        <v>#REF!</v>
      </c>
      <c r="K1802" s="49" t="e">
        <f t="shared" ref="K1802" si="3457">J1802*$B$3</f>
        <v>#REF!</v>
      </c>
      <c r="L1802" s="49" t="e">
        <f t="shared" ref="L1802" si="3458">K1802+K1803+K1804</f>
        <v>#REF!</v>
      </c>
      <c r="M1802" s="50" t="e">
        <f t="shared" ref="M1802" si="3459">J1805+1</f>
        <v>#REF!</v>
      </c>
      <c r="N1802" s="17"/>
      <c r="O1802" s="17" t="e">
        <f t="shared" ref="O1802" si="3460">IF(AND(K1805=1,K1809=0),L1806-L1802,0)</f>
        <v>#REF!</v>
      </c>
    </row>
    <row r="1803" spans="10:15">
      <c r="J1803" s="17" t="e">
        <f>HEX2DEC(#REF!)</f>
        <v>#REF!</v>
      </c>
      <c r="K1803" s="49" t="e">
        <f t="shared" ref="K1803" si="3461">J1803*$B$2</f>
        <v>#REF!</v>
      </c>
      <c r="L1803" s="49"/>
      <c r="N1803" s="17"/>
      <c r="O1803" s="17"/>
    </row>
    <row r="1804" spans="10:15">
      <c r="J1804" s="17" t="e">
        <f>HEX2DEC(#REF!)</f>
        <v>#REF!</v>
      </c>
      <c r="K1804" s="49" t="e">
        <f t="shared" ref="K1804" si="3462">J1804*1000000000</f>
        <v>#REF!</v>
      </c>
      <c r="L1804" s="49"/>
      <c r="N1804" s="17"/>
      <c r="O1804" s="17"/>
    </row>
    <row r="1805" spans="10:15">
      <c r="J1805" s="17" t="e">
        <f>HEX2DEC(RIGHT(#REF!))</f>
        <v>#REF!</v>
      </c>
      <c r="K1805" s="49" t="e">
        <f>HEX2DEC(LEFT(RIGHT(#REF!,2),1))</f>
        <v>#REF!</v>
      </c>
      <c r="N1805" s="17"/>
      <c r="O1805" s="17"/>
    </row>
    <row r="1806" spans="10:15">
      <c r="J1806" s="17" t="e">
        <f>HEX2DEC(#REF!)</f>
        <v>#REF!</v>
      </c>
      <c r="K1806" s="49" t="e">
        <f t="shared" ref="K1806" si="3463">J1806*$B$3</f>
        <v>#REF!</v>
      </c>
      <c r="L1806" s="49" t="e">
        <f t="shared" ref="L1806" si="3464">K1806+K1807+K1808</f>
        <v>#REF!</v>
      </c>
      <c r="M1806" s="50" t="e">
        <f t="shared" ref="M1806" si="3465">J1809+1</f>
        <v>#REF!</v>
      </c>
      <c r="N1806" s="17"/>
      <c r="O1806" s="17" t="e">
        <f t="shared" ref="O1806" si="3466">IF(AND(K1809=1,K1813=0),L1810-L1806,0)</f>
        <v>#REF!</v>
      </c>
    </row>
    <row r="1807" spans="10:15">
      <c r="J1807" s="17" t="e">
        <f>HEX2DEC(#REF!)</f>
        <v>#REF!</v>
      </c>
      <c r="K1807" s="49" t="e">
        <f t="shared" ref="K1807" si="3467">J1807*$B$2</f>
        <v>#REF!</v>
      </c>
      <c r="L1807" s="49"/>
      <c r="N1807" s="17"/>
      <c r="O1807" s="17"/>
    </row>
    <row r="1808" spans="10:15">
      <c r="J1808" s="17" t="e">
        <f>HEX2DEC(#REF!)</f>
        <v>#REF!</v>
      </c>
      <c r="K1808" s="49" t="e">
        <f t="shared" ref="K1808" si="3468">J1808*1000000000</f>
        <v>#REF!</v>
      </c>
      <c r="L1808" s="49"/>
      <c r="N1808" s="17"/>
      <c r="O1808" s="17"/>
    </row>
    <row r="1809" spans="10:15">
      <c r="J1809" s="17" t="e">
        <f>HEX2DEC(RIGHT(#REF!))</f>
        <v>#REF!</v>
      </c>
      <c r="K1809" s="49" t="e">
        <f>HEX2DEC(LEFT(RIGHT(#REF!,2),1))</f>
        <v>#REF!</v>
      </c>
      <c r="N1809" s="17"/>
      <c r="O1809" s="17"/>
    </row>
    <row r="1810" spans="10:15">
      <c r="J1810" s="17" t="e">
        <f>HEX2DEC(#REF!)</f>
        <v>#REF!</v>
      </c>
      <c r="K1810" s="49" t="e">
        <f t="shared" ref="K1810" si="3469">J1810*$B$3</f>
        <v>#REF!</v>
      </c>
      <c r="L1810" s="49" t="e">
        <f t="shared" ref="L1810" si="3470">K1810+K1811+K1812</f>
        <v>#REF!</v>
      </c>
      <c r="M1810" s="50" t="e">
        <f t="shared" ref="M1810" si="3471">J1813+1</f>
        <v>#REF!</v>
      </c>
      <c r="N1810" s="17"/>
      <c r="O1810" s="17" t="e">
        <f t="shared" ref="O1810" si="3472">IF(AND(K1813=1,K1817=0),L1814-L1810,0)</f>
        <v>#REF!</v>
      </c>
    </row>
    <row r="1811" spans="10:15">
      <c r="J1811" s="17" t="e">
        <f>HEX2DEC(#REF!)</f>
        <v>#REF!</v>
      </c>
      <c r="K1811" s="49" t="e">
        <f t="shared" ref="K1811" si="3473">J1811*$B$2</f>
        <v>#REF!</v>
      </c>
      <c r="L1811" s="49"/>
      <c r="N1811" s="17"/>
      <c r="O1811" s="17"/>
    </row>
    <row r="1812" spans="10:15">
      <c r="J1812" s="17" t="e">
        <f>HEX2DEC(#REF!)</f>
        <v>#REF!</v>
      </c>
      <c r="K1812" s="49" t="e">
        <f t="shared" ref="K1812" si="3474">J1812*1000000000</f>
        <v>#REF!</v>
      </c>
      <c r="L1812" s="49"/>
      <c r="N1812" s="17"/>
      <c r="O1812" s="17"/>
    </row>
    <row r="1813" spans="10:15">
      <c r="J1813" s="17" t="e">
        <f>HEX2DEC(RIGHT(#REF!))</f>
        <v>#REF!</v>
      </c>
      <c r="K1813" s="49" t="e">
        <f>HEX2DEC(LEFT(RIGHT(#REF!,2),1))</f>
        <v>#REF!</v>
      </c>
      <c r="N1813" s="17"/>
      <c r="O1813" s="17"/>
    </row>
    <row r="1814" spans="10:15">
      <c r="J1814" s="17" t="e">
        <f>HEX2DEC(#REF!)</f>
        <v>#REF!</v>
      </c>
      <c r="K1814" s="49" t="e">
        <f t="shared" ref="K1814" si="3475">J1814*$B$3</f>
        <v>#REF!</v>
      </c>
      <c r="L1814" s="49" t="e">
        <f t="shared" ref="L1814" si="3476">K1814+K1815+K1816</f>
        <v>#REF!</v>
      </c>
      <c r="M1814" s="50" t="e">
        <f t="shared" ref="M1814" si="3477">J1817+1</f>
        <v>#REF!</v>
      </c>
      <c r="N1814" s="17"/>
      <c r="O1814" s="17" t="e">
        <f t="shared" ref="O1814" si="3478">IF(AND(K1817=1,K1821=0),L1818-L1814,0)</f>
        <v>#REF!</v>
      </c>
    </row>
    <row r="1815" spans="10:15">
      <c r="J1815" s="17" t="e">
        <f>HEX2DEC(#REF!)</f>
        <v>#REF!</v>
      </c>
      <c r="K1815" s="49" t="e">
        <f t="shared" ref="K1815" si="3479">J1815*$B$2</f>
        <v>#REF!</v>
      </c>
      <c r="L1815" s="49"/>
      <c r="N1815" s="17"/>
      <c r="O1815" s="17"/>
    </row>
    <row r="1816" spans="10:15">
      <c r="J1816" s="17" t="e">
        <f>HEX2DEC(#REF!)</f>
        <v>#REF!</v>
      </c>
      <c r="K1816" s="49" t="e">
        <f t="shared" ref="K1816" si="3480">J1816*1000000000</f>
        <v>#REF!</v>
      </c>
      <c r="L1816" s="49"/>
      <c r="N1816" s="17"/>
      <c r="O1816" s="17"/>
    </row>
    <row r="1817" spans="10:15">
      <c r="J1817" s="17" t="e">
        <f>HEX2DEC(RIGHT(#REF!))</f>
        <v>#REF!</v>
      </c>
      <c r="K1817" s="49" t="e">
        <f>HEX2DEC(LEFT(RIGHT(#REF!,2),1))</f>
        <v>#REF!</v>
      </c>
      <c r="N1817" s="17"/>
      <c r="O1817" s="17"/>
    </row>
    <row r="1818" spans="10:15">
      <c r="J1818" s="17" t="e">
        <f>HEX2DEC(#REF!)</f>
        <v>#REF!</v>
      </c>
      <c r="K1818" s="49" t="e">
        <f t="shared" ref="K1818" si="3481">J1818*$B$3</f>
        <v>#REF!</v>
      </c>
      <c r="L1818" s="49" t="e">
        <f t="shared" ref="L1818" si="3482">K1818+K1819+K1820</f>
        <v>#REF!</v>
      </c>
      <c r="M1818" s="50" t="e">
        <f t="shared" ref="M1818" si="3483">J1821+1</f>
        <v>#REF!</v>
      </c>
      <c r="N1818" s="17"/>
      <c r="O1818" s="17" t="e">
        <f t="shared" ref="O1818" si="3484">IF(AND(K1821=1,K1825=0),L1822-L1818,0)</f>
        <v>#REF!</v>
      </c>
    </row>
    <row r="1819" spans="10:15">
      <c r="J1819" s="17" t="e">
        <f>HEX2DEC(#REF!)</f>
        <v>#REF!</v>
      </c>
      <c r="K1819" s="49" t="e">
        <f t="shared" ref="K1819" si="3485">J1819*$B$2</f>
        <v>#REF!</v>
      </c>
      <c r="L1819" s="49"/>
      <c r="N1819" s="17"/>
      <c r="O1819" s="17"/>
    </row>
    <row r="1820" spans="10:15">
      <c r="J1820" s="17" t="e">
        <f>HEX2DEC(#REF!)</f>
        <v>#REF!</v>
      </c>
      <c r="K1820" s="49" t="e">
        <f t="shared" ref="K1820" si="3486">J1820*1000000000</f>
        <v>#REF!</v>
      </c>
      <c r="L1820" s="49"/>
      <c r="N1820" s="17"/>
      <c r="O1820" s="17"/>
    </row>
    <row r="1821" spans="10:15">
      <c r="J1821" s="17" t="e">
        <f>HEX2DEC(RIGHT(#REF!))</f>
        <v>#REF!</v>
      </c>
      <c r="K1821" s="49" t="e">
        <f>HEX2DEC(LEFT(RIGHT(#REF!,2),1))</f>
        <v>#REF!</v>
      </c>
      <c r="N1821" s="17"/>
      <c r="O1821" s="17"/>
    </row>
    <row r="1822" spans="10:15">
      <c r="J1822" s="17" t="e">
        <f>HEX2DEC(#REF!)</f>
        <v>#REF!</v>
      </c>
      <c r="K1822" s="49" t="e">
        <f t="shared" ref="K1822" si="3487">J1822*$B$3</f>
        <v>#REF!</v>
      </c>
      <c r="L1822" s="49" t="e">
        <f t="shared" ref="L1822" si="3488">K1822+K1823+K1824</f>
        <v>#REF!</v>
      </c>
      <c r="M1822" s="50" t="e">
        <f t="shared" ref="M1822" si="3489">J1825+1</f>
        <v>#REF!</v>
      </c>
      <c r="N1822" s="17"/>
      <c r="O1822" s="17" t="e">
        <f t="shared" ref="O1822" si="3490">IF(AND(K1825=1,K1829=0),L1826-L1822,0)</f>
        <v>#REF!</v>
      </c>
    </row>
    <row r="1823" spans="10:15">
      <c r="J1823" s="17" t="e">
        <f>HEX2DEC(#REF!)</f>
        <v>#REF!</v>
      </c>
      <c r="K1823" s="49" t="e">
        <f t="shared" ref="K1823" si="3491">J1823*$B$2</f>
        <v>#REF!</v>
      </c>
      <c r="L1823" s="49"/>
      <c r="N1823" s="17"/>
      <c r="O1823" s="17"/>
    </row>
    <row r="1824" spans="10:15">
      <c r="J1824" s="17" t="e">
        <f>HEX2DEC(#REF!)</f>
        <v>#REF!</v>
      </c>
      <c r="K1824" s="49" t="e">
        <f t="shared" ref="K1824" si="3492">J1824*1000000000</f>
        <v>#REF!</v>
      </c>
      <c r="L1824" s="49"/>
      <c r="N1824" s="17"/>
      <c r="O1824" s="17"/>
    </row>
    <row r="1825" spans="10:15">
      <c r="J1825" s="17" t="e">
        <f>HEX2DEC(RIGHT(#REF!))</f>
        <v>#REF!</v>
      </c>
      <c r="K1825" s="49" t="e">
        <f>HEX2DEC(LEFT(RIGHT(#REF!,2),1))</f>
        <v>#REF!</v>
      </c>
      <c r="N1825" s="17"/>
      <c r="O1825" s="17"/>
    </row>
    <row r="1826" spans="10:15">
      <c r="J1826" s="17" t="e">
        <f>HEX2DEC(#REF!)</f>
        <v>#REF!</v>
      </c>
      <c r="K1826" s="49" t="e">
        <f t="shared" ref="K1826" si="3493">J1826*$B$3</f>
        <v>#REF!</v>
      </c>
      <c r="L1826" s="49" t="e">
        <f t="shared" ref="L1826" si="3494">K1826+K1827+K1828</f>
        <v>#REF!</v>
      </c>
      <c r="M1826" s="50" t="e">
        <f t="shared" ref="M1826" si="3495">J1829+1</f>
        <v>#REF!</v>
      </c>
      <c r="N1826" s="17"/>
      <c r="O1826" s="17" t="e">
        <f t="shared" ref="O1826" si="3496">IF(AND(K1829=1,K1833=0),L1830-L1826,0)</f>
        <v>#REF!</v>
      </c>
    </row>
    <row r="1827" spans="10:15">
      <c r="J1827" s="17" t="e">
        <f>HEX2DEC(#REF!)</f>
        <v>#REF!</v>
      </c>
      <c r="K1827" s="49" t="e">
        <f t="shared" ref="K1827" si="3497">J1827*$B$2</f>
        <v>#REF!</v>
      </c>
      <c r="L1827" s="49"/>
      <c r="N1827" s="17"/>
      <c r="O1827" s="17"/>
    </row>
    <row r="1828" spans="10:15">
      <c r="J1828" s="17" t="e">
        <f>HEX2DEC(#REF!)</f>
        <v>#REF!</v>
      </c>
      <c r="K1828" s="49" t="e">
        <f t="shared" ref="K1828" si="3498">J1828*1000000000</f>
        <v>#REF!</v>
      </c>
      <c r="L1828" s="49"/>
      <c r="N1828" s="17"/>
      <c r="O1828" s="17"/>
    </row>
    <row r="1829" spans="10:15">
      <c r="J1829" s="17" t="e">
        <f>HEX2DEC(RIGHT(#REF!))</f>
        <v>#REF!</v>
      </c>
      <c r="K1829" s="49" t="e">
        <f>HEX2DEC(LEFT(RIGHT(#REF!,2),1))</f>
        <v>#REF!</v>
      </c>
      <c r="N1829" s="17"/>
      <c r="O1829" s="17"/>
    </row>
    <row r="1830" spans="10:15">
      <c r="J1830" s="17" t="e">
        <f>HEX2DEC(#REF!)</f>
        <v>#REF!</v>
      </c>
      <c r="K1830" s="49" t="e">
        <f t="shared" ref="K1830" si="3499">J1830*$B$3</f>
        <v>#REF!</v>
      </c>
      <c r="L1830" s="49" t="e">
        <f t="shared" ref="L1830" si="3500">K1830+K1831+K1832</f>
        <v>#REF!</v>
      </c>
      <c r="M1830" s="50" t="e">
        <f t="shared" ref="M1830" si="3501">J1833+1</f>
        <v>#REF!</v>
      </c>
      <c r="N1830" s="17"/>
      <c r="O1830" s="17" t="e">
        <f t="shared" ref="O1830" si="3502">IF(AND(K1833=1,K1837=0),L1834-L1830,0)</f>
        <v>#REF!</v>
      </c>
    </row>
    <row r="1831" spans="10:15">
      <c r="J1831" s="17" t="e">
        <f>HEX2DEC(#REF!)</f>
        <v>#REF!</v>
      </c>
      <c r="K1831" s="49" t="e">
        <f t="shared" ref="K1831" si="3503">J1831*$B$2</f>
        <v>#REF!</v>
      </c>
      <c r="L1831" s="49"/>
      <c r="N1831" s="17"/>
      <c r="O1831" s="17"/>
    </row>
    <row r="1832" spans="10:15">
      <c r="J1832" s="17" t="e">
        <f>HEX2DEC(#REF!)</f>
        <v>#REF!</v>
      </c>
      <c r="K1832" s="49" t="e">
        <f t="shared" ref="K1832" si="3504">J1832*1000000000</f>
        <v>#REF!</v>
      </c>
      <c r="L1832" s="49"/>
      <c r="N1832" s="17"/>
      <c r="O1832" s="17"/>
    </row>
    <row r="1833" spans="10:15">
      <c r="J1833" s="17" t="e">
        <f>HEX2DEC(RIGHT(#REF!))</f>
        <v>#REF!</v>
      </c>
      <c r="K1833" s="49" t="e">
        <f>HEX2DEC(LEFT(RIGHT(#REF!,2),1))</f>
        <v>#REF!</v>
      </c>
      <c r="N1833" s="17"/>
      <c r="O1833" s="17"/>
    </row>
    <row r="1834" spans="10:15">
      <c r="J1834" s="17" t="e">
        <f>HEX2DEC(#REF!)</f>
        <v>#REF!</v>
      </c>
      <c r="K1834" s="49" t="e">
        <f t="shared" ref="K1834" si="3505">J1834*$B$3</f>
        <v>#REF!</v>
      </c>
      <c r="L1834" s="49" t="e">
        <f t="shared" ref="L1834" si="3506">K1834+K1835+K1836</f>
        <v>#REF!</v>
      </c>
      <c r="M1834" s="50" t="e">
        <f t="shared" ref="M1834" si="3507">J1837+1</f>
        <v>#REF!</v>
      </c>
      <c r="N1834" s="17"/>
      <c r="O1834" s="17" t="e">
        <f t="shared" ref="O1834" si="3508">IF(AND(K1837=1,K1841=0),L1838-L1834,0)</f>
        <v>#REF!</v>
      </c>
    </row>
    <row r="1835" spans="10:15">
      <c r="J1835" s="17" t="e">
        <f>HEX2DEC(#REF!)</f>
        <v>#REF!</v>
      </c>
      <c r="K1835" s="49" t="e">
        <f t="shared" ref="K1835" si="3509">J1835*$B$2</f>
        <v>#REF!</v>
      </c>
      <c r="L1835" s="49"/>
      <c r="N1835" s="17"/>
      <c r="O1835" s="17"/>
    </row>
    <row r="1836" spans="10:15">
      <c r="J1836" s="17" t="e">
        <f>HEX2DEC(#REF!)</f>
        <v>#REF!</v>
      </c>
      <c r="K1836" s="49" t="e">
        <f t="shared" ref="K1836" si="3510">J1836*1000000000</f>
        <v>#REF!</v>
      </c>
      <c r="L1836" s="49"/>
      <c r="N1836" s="17"/>
      <c r="O1836" s="17"/>
    </row>
    <row r="1837" spans="10:15">
      <c r="J1837" s="17" t="e">
        <f>HEX2DEC(RIGHT(#REF!))</f>
        <v>#REF!</v>
      </c>
      <c r="K1837" s="49" t="e">
        <f>HEX2DEC(LEFT(RIGHT(#REF!,2),1))</f>
        <v>#REF!</v>
      </c>
      <c r="N1837" s="17"/>
      <c r="O1837" s="17"/>
    </row>
    <row r="1838" spans="10:15">
      <c r="J1838" s="17" t="e">
        <f>HEX2DEC(#REF!)</f>
        <v>#REF!</v>
      </c>
      <c r="K1838" s="49" t="e">
        <f t="shared" ref="K1838" si="3511">J1838*$B$3</f>
        <v>#REF!</v>
      </c>
      <c r="L1838" s="49" t="e">
        <f t="shared" ref="L1838" si="3512">K1838+K1839+K1840</f>
        <v>#REF!</v>
      </c>
      <c r="M1838" s="50" t="e">
        <f t="shared" ref="M1838" si="3513">J1841+1</f>
        <v>#REF!</v>
      </c>
      <c r="N1838" s="17"/>
      <c r="O1838" s="17" t="e">
        <f t="shared" ref="O1838" si="3514">IF(AND(K1841=1,K1845=0),L1842-L1838,0)</f>
        <v>#REF!</v>
      </c>
    </row>
    <row r="1839" spans="10:15">
      <c r="J1839" s="17" t="e">
        <f>HEX2DEC(#REF!)</f>
        <v>#REF!</v>
      </c>
      <c r="K1839" s="49" t="e">
        <f t="shared" ref="K1839" si="3515">J1839*$B$2</f>
        <v>#REF!</v>
      </c>
      <c r="L1839" s="49"/>
      <c r="N1839" s="17"/>
      <c r="O1839" s="17"/>
    </row>
    <row r="1840" spans="10:15">
      <c r="J1840" s="17" t="e">
        <f>HEX2DEC(#REF!)</f>
        <v>#REF!</v>
      </c>
      <c r="K1840" s="49" t="e">
        <f t="shared" ref="K1840" si="3516">J1840*1000000000</f>
        <v>#REF!</v>
      </c>
      <c r="L1840" s="49"/>
      <c r="N1840" s="17"/>
      <c r="O1840" s="17"/>
    </row>
    <row r="1841" spans="10:15">
      <c r="J1841" s="17" t="e">
        <f>HEX2DEC(RIGHT(#REF!))</f>
        <v>#REF!</v>
      </c>
      <c r="K1841" s="49" t="e">
        <f>HEX2DEC(LEFT(RIGHT(#REF!,2),1))</f>
        <v>#REF!</v>
      </c>
      <c r="N1841" s="17"/>
      <c r="O1841" s="17"/>
    </row>
    <row r="1842" spans="10:15">
      <c r="J1842" s="17" t="e">
        <f>HEX2DEC(#REF!)</f>
        <v>#REF!</v>
      </c>
      <c r="K1842" s="49" t="e">
        <f t="shared" ref="K1842" si="3517">J1842*$B$3</f>
        <v>#REF!</v>
      </c>
      <c r="L1842" s="49" t="e">
        <f t="shared" ref="L1842" si="3518">K1842+K1843+K1844</f>
        <v>#REF!</v>
      </c>
      <c r="M1842" s="50" t="e">
        <f t="shared" ref="M1842" si="3519">J1845+1</f>
        <v>#REF!</v>
      </c>
      <c r="N1842" s="17"/>
      <c r="O1842" s="17" t="e">
        <f t="shared" ref="O1842" si="3520">IF(AND(K1845=1,K1849=0),L1846-L1842,0)</f>
        <v>#REF!</v>
      </c>
    </row>
    <row r="1843" spans="10:15">
      <c r="J1843" s="17" t="e">
        <f>HEX2DEC(#REF!)</f>
        <v>#REF!</v>
      </c>
      <c r="K1843" s="49" t="e">
        <f t="shared" ref="K1843" si="3521">J1843*$B$2</f>
        <v>#REF!</v>
      </c>
      <c r="L1843" s="49"/>
      <c r="N1843" s="17"/>
      <c r="O1843" s="17"/>
    </row>
    <row r="1844" spans="10:15">
      <c r="J1844" s="17" t="e">
        <f>HEX2DEC(#REF!)</f>
        <v>#REF!</v>
      </c>
      <c r="K1844" s="49" t="e">
        <f t="shared" ref="K1844" si="3522">J1844*1000000000</f>
        <v>#REF!</v>
      </c>
      <c r="L1844" s="49"/>
      <c r="N1844" s="17"/>
      <c r="O1844" s="17"/>
    </row>
    <row r="1845" spans="10:15">
      <c r="J1845" s="17" t="e">
        <f>HEX2DEC(RIGHT(#REF!))</f>
        <v>#REF!</v>
      </c>
      <c r="K1845" s="49" t="e">
        <f>HEX2DEC(LEFT(RIGHT(#REF!,2),1))</f>
        <v>#REF!</v>
      </c>
      <c r="N1845" s="17"/>
      <c r="O1845" s="17"/>
    </row>
    <row r="1846" spans="10:15">
      <c r="J1846" s="17" t="e">
        <f>HEX2DEC(#REF!)</f>
        <v>#REF!</v>
      </c>
      <c r="K1846" s="49" t="e">
        <f t="shared" ref="K1846" si="3523">J1846*$B$3</f>
        <v>#REF!</v>
      </c>
      <c r="L1846" s="49" t="e">
        <f t="shared" ref="L1846" si="3524">K1846+K1847+K1848</f>
        <v>#REF!</v>
      </c>
      <c r="M1846" s="50" t="e">
        <f t="shared" ref="M1846" si="3525">J1849+1</f>
        <v>#REF!</v>
      </c>
      <c r="N1846" s="17"/>
      <c r="O1846" s="17" t="e">
        <f t="shared" ref="O1846" si="3526">IF(AND(K1849=1,K1853=0),L1850-L1846,0)</f>
        <v>#REF!</v>
      </c>
    </row>
    <row r="1847" spans="10:15">
      <c r="J1847" s="17" t="e">
        <f>HEX2DEC(#REF!)</f>
        <v>#REF!</v>
      </c>
      <c r="K1847" s="49" t="e">
        <f t="shared" ref="K1847" si="3527">J1847*$B$2</f>
        <v>#REF!</v>
      </c>
      <c r="L1847" s="49"/>
      <c r="N1847" s="17"/>
      <c r="O1847" s="17"/>
    </row>
    <row r="1848" spans="10:15">
      <c r="J1848" s="17" t="e">
        <f>HEX2DEC(#REF!)</f>
        <v>#REF!</v>
      </c>
      <c r="K1848" s="49" t="e">
        <f t="shared" ref="K1848" si="3528">J1848*1000000000</f>
        <v>#REF!</v>
      </c>
      <c r="L1848" s="49"/>
      <c r="N1848" s="17"/>
      <c r="O1848" s="17"/>
    </row>
    <row r="1849" spans="10:15">
      <c r="J1849" s="17" t="e">
        <f>HEX2DEC(RIGHT(#REF!))</f>
        <v>#REF!</v>
      </c>
      <c r="K1849" s="49" t="e">
        <f>HEX2DEC(LEFT(RIGHT(#REF!,2),1))</f>
        <v>#REF!</v>
      </c>
      <c r="N1849" s="17"/>
      <c r="O1849" s="17"/>
    </row>
    <row r="1850" spans="10:15">
      <c r="J1850" s="17" t="e">
        <f>HEX2DEC(#REF!)</f>
        <v>#REF!</v>
      </c>
      <c r="K1850" s="49" t="e">
        <f t="shared" ref="K1850" si="3529">J1850*$B$3</f>
        <v>#REF!</v>
      </c>
      <c r="L1850" s="49" t="e">
        <f t="shared" ref="L1850" si="3530">K1850+K1851+K1852</f>
        <v>#REF!</v>
      </c>
      <c r="M1850" s="50" t="e">
        <f t="shared" ref="M1850" si="3531">J1853+1</f>
        <v>#REF!</v>
      </c>
      <c r="N1850" s="17"/>
      <c r="O1850" s="17" t="e">
        <f t="shared" ref="O1850" si="3532">IF(AND(K1853=1,K1857=0),L1854-L1850,0)</f>
        <v>#REF!</v>
      </c>
    </row>
    <row r="1851" spans="10:15">
      <c r="J1851" s="17" t="e">
        <f>HEX2DEC(#REF!)</f>
        <v>#REF!</v>
      </c>
      <c r="K1851" s="49" t="e">
        <f t="shared" ref="K1851" si="3533">J1851*$B$2</f>
        <v>#REF!</v>
      </c>
      <c r="L1851" s="49"/>
      <c r="N1851" s="17"/>
      <c r="O1851" s="17"/>
    </row>
    <row r="1852" spans="10:15">
      <c r="J1852" s="17" t="e">
        <f>HEX2DEC(#REF!)</f>
        <v>#REF!</v>
      </c>
      <c r="K1852" s="49" t="e">
        <f t="shared" ref="K1852" si="3534">J1852*1000000000</f>
        <v>#REF!</v>
      </c>
      <c r="L1852" s="49"/>
      <c r="N1852" s="17"/>
      <c r="O1852" s="17"/>
    </row>
    <row r="1853" spans="10:15">
      <c r="J1853" s="17" t="e">
        <f>HEX2DEC(RIGHT(#REF!))</f>
        <v>#REF!</v>
      </c>
      <c r="K1853" s="49" t="e">
        <f>HEX2DEC(LEFT(RIGHT(#REF!,2),1))</f>
        <v>#REF!</v>
      </c>
      <c r="N1853" s="17"/>
      <c r="O1853" s="17"/>
    </row>
    <row r="1854" spans="10:15">
      <c r="J1854" s="17" t="e">
        <f>HEX2DEC(#REF!)</f>
        <v>#REF!</v>
      </c>
      <c r="K1854" s="49" t="e">
        <f t="shared" ref="K1854" si="3535">J1854*$B$3</f>
        <v>#REF!</v>
      </c>
      <c r="L1854" s="49" t="e">
        <f t="shared" ref="L1854" si="3536">K1854+K1855+K1856</f>
        <v>#REF!</v>
      </c>
      <c r="M1854" s="50" t="e">
        <f t="shared" ref="M1854" si="3537">J1857+1</f>
        <v>#REF!</v>
      </c>
      <c r="N1854" s="17"/>
      <c r="O1854" s="17" t="e">
        <f t="shared" ref="O1854" si="3538">IF(AND(K1857=1,K1861=0),L1858-L1854,0)</f>
        <v>#REF!</v>
      </c>
    </row>
    <row r="1855" spans="10:15">
      <c r="J1855" s="17" t="e">
        <f>HEX2DEC(#REF!)</f>
        <v>#REF!</v>
      </c>
      <c r="K1855" s="49" t="e">
        <f t="shared" ref="K1855" si="3539">J1855*$B$2</f>
        <v>#REF!</v>
      </c>
      <c r="L1855" s="49"/>
      <c r="N1855" s="17"/>
      <c r="O1855" s="17"/>
    </row>
    <row r="1856" spans="10:15">
      <c r="J1856" s="17" t="e">
        <f>HEX2DEC(#REF!)</f>
        <v>#REF!</v>
      </c>
      <c r="K1856" s="49" t="e">
        <f t="shared" ref="K1856" si="3540">J1856*1000000000</f>
        <v>#REF!</v>
      </c>
      <c r="L1856" s="49"/>
      <c r="N1856" s="17"/>
      <c r="O1856" s="17"/>
    </row>
    <row r="1857" spans="10:15">
      <c r="J1857" s="17" t="e">
        <f>HEX2DEC(RIGHT(#REF!))</f>
        <v>#REF!</v>
      </c>
      <c r="K1857" s="49" t="e">
        <f>HEX2DEC(LEFT(RIGHT(#REF!,2),1))</f>
        <v>#REF!</v>
      </c>
      <c r="N1857" s="17"/>
      <c r="O1857" s="17"/>
    </row>
    <row r="1858" spans="10:15">
      <c r="J1858" s="17" t="e">
        <f>HEX2DEC(#REF!)</f>
        <v>#REF!</v>
      </c>
      <c r="K1858" s="49" t="e">
        <f t="shared" ref="K1858" si="3541">J1858*$B$3</f>
        <v>#REF!</v>
      </c>
      <c r="L1858" s="49" t="e">
        <f t="shared" ref="L1858" si="3542">K1858+K1859+K1860</f>
        <v>#REF!</v>
      </c>
      <c r="M1858" s="50" t="e">
        <f t="shared" ref="M1858" si="3543">J1861+1</f>
        <v>#REF!</v>
      </c>
      <c r="N1858" s="17"/>
      <c r="O1858" s="17" t="e">
        <f t="shared" ref="O1858" si="3544">IF(AND(K1861=1,K1865=0),L1862-L1858,0)</f>
        <v>#REF!</v>
      </c>
    </row>
    <row r="1859" spans="10:15">
      <c r="J1859" s="17" t="e">
        <f>HEX2DEC(#REF!)</f>
        <v>#REF!</v>
      </c>
      <c r="K1859" s="49" t="e">
        <f t="shared" ref="K1859" si="3545">J1859*$B$2</f>
        <v>#REF!</v>
      </c>
      <c r="L1859" s="49"/>
      <c r="N1859" s="17"/>
      <c r="O1859" s="17"/>
    </row>
    <row r="1860" spans="10:15">
      <c r="J1860" s="17" t="e">
        <f>HEX2DEC(#REF!)</f>
        <v>#REF!</v>
      </c>
      <c r="K1860" s="49" t="e">
        <f t="shared" ref="K1860" si="3546">J1860*1000000000</f>
        <v>#REF!</v>
      </c>
      <c r="L1860" s="49"/>
      <c r="N1860" s="17"/>
      <c r="O1860" s="17"/>
    </row>
    <row r="1861" spans="10:15">
      <c r="J1861" s="17" t="e">
        <f>HEX2DEC(RIGHT(#REF!))</f>
        <v>#REF!</v>
      </c>
      <c r="K1861" s="49" t="e">
        <f>HEX2DEC(LEFT(RIGHT(#REF!,2),1))</f>
        <v>#REF!</v>
      </c>
      <c r="N1861" s="17"/>
      <c r="O1861" s="17"/>
    </row>
    <row r="1862" spans="10:15">
      <c r="J1862" s="17" t="e">
        <f>HEX2DEC(#REF!)</f>
        <v>#REF!</v>
      </c>
      <c r="K1862" s="49" t="e">
        <f t="shared" ref="K1862" si="3547">J1862*$B$3</f>
        <v>#REF!</v>
      </c>
      <c r="L1862" s="49" t="e">
        <f t="shared" ref="L1862" si="3548">K1862+K1863+K1864</f>
        <v>#REF!</v>
      </c>
      <c r="M1862" s="50" t="e">
        <f t="shared" ref="M1862" si="3549">J1865+1</f>
        <v>#REF!</v>
      </c>
      <c r="N1862" s="17"/>
      <c r="O1862" s="17" t="e">
        <f t="shared" ref="O1862" si="3550">IF(AND(K1865=1,K1869=0),L1866-L1862,0)</f>
        <v>#REF!</v>
      </c>
    </row>
    <row r="1863" spans="10:15">
      <c r="J1863" s="17" t="e">
        <f>HEX2DEC(#REF!)</f>
        <v>#REF!</v>
      </c>
      <c r="K1863" s="49" t="e">
        <f t="shared" ref="K1863" si="3551">J1863*$B$2</f>
        <v>#REF!</v>
      </c>
      <c r="L1863" s="49"/>
      <c r="N1863" s="17"/>
      <c r="O1863" s="17"/>
    </row>
    <row r="1864" spans="10:15">
      <c r="J1864" s="17" t="e">
        <f>HEX2DEC(#REF!)</f>
        <v>#REF!</v>
      </c>
      <c r="K1864" s="49" t="e">
        <f t="shared" ref="K1864" si="3552">J1864*1000000000</f>
        <v>#REF!</v>
      </c>
      <c r="L1864" s="49"/>
      <c r="N1864" s="17"/>
      <c r="O1864" s="17"/>
    </row>
    <row r="1865" spans="10:15">
      <c r="J1865" s="17" t="e">
        <f>HEX2DEC(RIGHT(#REF!))</f>
        <v>#REF!</v>
      </c>
      <c r="K1865" s="49" t="e">
        <f>HEX2DEC(LEFT(RIGHT(#REF!,2),1))</f>
        <v>#REF!</v>
      </c>
      <c r="N1865" s="17"/>
      <c r="O1865" s="17"/>
    </row>
    <row r="1866" spans="10:15">
      <c r="J1866" s="17" t="e">
        <f>HEX2DEC(#REF!)</f>
        <v>#REF!</v>
      </c>
      <c r="K1866" s="49" t="e">
        <f t="shared" ref="K1866" si="3553">J1866*$B$3</f>
        <v>#REF!</v>
      </c>
      <c r="L1866" s="49" t="e">
        <f t="shared" ref="L1866" si="3554">K1866+K1867+K1868</f>
        <v>#REF!</v>
      </c>
      <c r="M1866" s="50" t="e">
        <f t="shared" ref="M1866" si="3555">J1869+1</f>
        <v>#REF!</v>
      </c>
      <c r="N1866" s="17"/>
      <c r="O1866" s="17" t="e">
        <f t="shared" ref="O1866" si="3556">IF(AND(K1869=1,K1873=0),L1870-L1866,0)</f>
        <v>#REF!</v>
      </c>
    </row>
    <row r="1867" spans="10:15">
      <c r="J1867" s="17" t="e">
        <f>HEX2DEC(#REF!)</f>
        <v>#REF!</v>
      </c>
      <c r="K1867" s="49" t="e">
        <f t="shared" ref="K1867" si="3557">J1867*$B$2</f>
        <v>#REF!</v>
      </c>
      <c r="L1867" s="49"/>
      <c r="N1867" s="17"/>
      <c r="O1867" s="17"/>
    </row>
    <row r="1868" spans="10:15">
      <c r="J1868" s="17" t="e">
        <f>HEX2DEC(#REF!)</f>
        <v>#REF!</v>
      </c>
      <c r="K1868" s="49" t="e">
        <f t="shared" ref="K1868" si="3558">J1868*1000000000</f>
        <v>#REF!</v>
      </c>
      <c r="L1868" s="49"/>
      <c r="N1868" s="17"/>
      <c r="O1868" s="17"/>
    </row>
    <row r="1869" spans="10:15">
      <c r="J1869" s="17" t="e">
        <f>HEX2DEC(RIGHT(#REF!))</f>
        <v>#REF!</v>
      </c>
      <c r="K1869" s="49" t="e">
        <f>HEX2DEC(LEFT(RIGHT(#REF!,2),1))</f>
        <v>#REF!</v>
      </c>
      <c r="N1869" s="17"/>
      <c r="O1869" s="17"/>
    </row>
    <row r="1870" spans="10:15">
      <c r="J1870" s="17" t="e">
        <f>HEX2DEC(#REF!)</f>
        <v>#REF!</v>
      </c>
      <c r="K1870" s="49" t="e">
        <f t="shared" ref="K1870" si="3559">J1870*$B$3</f>
        <v>#REF!</v>
      </c>
      <c r="L1870" s="49" t="e">
        <f t="shared" ref="L1870" si="3560">K1870+K1871+K1872</f>
        <v>#REF!</v>
      </c>
      <c r="M1870" s="50" t="e">
        <f t="shared" ref="M1870" si="3561">J1873+1</f>
        <v>#REF!</v>
      </c>
      <c r="N1870" s="17"/>
      <c r="O1870" s="17" t="e">
        <f t="shared" ref="O1870" si="3562">IF(AND(K1873=1,K1877=0),L1874-L1870,0)</f>
        <v>#REF!</v>
      </c>
    </row>
    <row r="1871" spans="10:15">
      <c r="J1871" s="17" t="e">
        <f>HEX2DEC(#REF!)</f>
        <v>#REF!</v>
      </c>
      <c r="K1871" s="49" t="e">
        <f t="shared" ref="K1871" si="3563">J1871*$B$2</f>
        <v>#REF!</v>
      </c>
      <c r="L1871" s="49"/>
      <c r="N1871" s="17"/>
      <c r="O1871" s="17"/>
    </row>
    <row r="1872" spans="10:15">
      <c r="J1872" s="17" t="e">
        <f>HEX2DEC(#REF!)</f>
        <v>#REF!</v>
      </c>
      <c r="K1872" s="49" t="e">
        <f t="shared" ref="K1872" si="3564">J1872*1000000000</f>
        <v>#REF!</v>
      </c>
      <c r="L1872" s="49"/>
      <c r="N1872" s="17"/>
      <c r="O1872" s="17"/>
    </row>
    <row r="1873" spans="10:15">
      <c r="J1873" s="17" t="e">
        <f>HEX2DEC(RIGHT(#REF!))</f>
        <v>#REF!</v>
      </c>
      <c r="K1873" s="49" t="e">
        <f>HEX2DEC(LEFT(RIGHT(#REF!,2),1))</f>
        <v>#REF!</v>
      </c>
      <c r="N1873" s="17"/>
      <c r="O1873" s="17"/>
    </row>
    <row r="1874" spans="10:15">
      <c r="J1874" s="17" t="e">
        <f>HEX2DEC(#REF!)</f>
        <v>#REF!</v>
      </c>
      <c r="K1874" s="49" t="e">
        <f t="shared" ref="K1874" si="3565">J1874*$B$3</f>
        <v>#REF!</v>
      </c>
      <c r="L1874" s="49" t="e">
        <f t="shared" ref="L1874" si="3566">K1874+K1875+K1876</f>
        <v>#REF!</v>
      </c>
      <c r="M1874" s="50" t="e">
        <f t="shared" ref="M1874" si="3567">J1877+1</f>
        <v>#REF!</v>
      </c>
      <c r="N1874" s="17"/>
      <c r="O1874" s="17" t="e">
        <f t="shared" ref="O1874" si="3568">IF(AND(K1877=1,K1881=0),L1878-L1874,0)</f>
        <v>#REF!</v>
      </c>
    </row>
    <row r="1875" spans="10:15">
      <c r="J1875" s="17" t="e">
        <f>HEX2DEC(#REF!)</f>
        <v>#REF!</v>
      </c>
      <c r="K1875" s="49" t="e">
        <f t="shared" ref="K1875" si="3569">J1875*$B$2</f>
        <v>#REF!</v>
      </c>
      <c r="L1875" s="49"/>
      <c r="N1875" s="17"/>
      <c r="O1875" s="17"/>
    </row>
    <row r="1876" spans="10:15">
      <c r="J1876" s="17" t="e">
        <f>HEX2DEC(#REF!)</f>
        <v>#REF!</v>
      </c>
      <c r="K1876" s="49" t="e">
        <f t="shared" ref="K1876" si="3570">J1876*1000000000</f>
        <v>#REF!</v>
      </c>
      <c r="L1876" s="49"/>
      <c r="N1876" s="17"/>
      <c r="O1876" s="17"/>
    </row>
    <row r="1877" spans="10:15">
      <c r="J1877" s="17" t="e">
        <f>HEX2DEC(RIGHT(#REF!))</f>
        <v>#REF!</v>
      </c>
      <c r="K1877" s="49" t="e">
        <f>HEX2DEC(LEFT(RIGHT(#REF!,2),1))</f>
        <v>#REF!</v>
      </c>
      <c r="N1877" s="17"/>
      <c r="O1877" s="17"/>
    </row>
    <row r="1878" spans="10:15">
      <c r="J1878" s="17" t="e">
        <f>HEX2DEC(#REF!)</f>
        <v>#REF!</v>
      </c>
      <c r="K1878" s="49" t="e">
        <f t="shared" ref="K1878" si="3571">J1878*$B$3</f>
        <v>#REF!</v>
      </c>
      <c r="L1878" s="49" t="e">
        <f t="shared" ref="L1878" si="3572">K1878+K1879+K1880</f>
        <v>#REF!</v>
      </c>
      <c r="M1878" s="50" t="e">
        <f t="shared" ref="M1878" si="3573">J1881+1</f>
        <v>#REF!</v>
      </c>
      <c r="N1878" s="17"/>
      <c r="O1878" s="17" t="e">
        <f t="shared" ref="O1878" si="3574">IF(AND(K1881=1,K1885=0),L1882-L1878,0)</f>
        <v>#REF!</v>
      </c>
    </row>
    <row r="1879" spans="10:15">
      <c r="J1879" s="17" t="e">
        <f>HEX2DEC(#REF!)</f>
        <v>#REF!</v>
      </c>
      <c r="K1879" s="49" t="e">
        <f t="shared" ref="K1879" si="3575">J1879*$B$2</f>
        <v>#REF!</v>
      </c>
      <c r="L1879" s="49"/>
      <c r="N1879" s="17"/>
      <c r="O1879" s="17"/>
    </row>
    <row r="1880" spans="10:15">
      <c r="J1880" s="17" t="e">
        <f>HEX2DEC(#REF!)</f>
        <v>#REF!</v>
      </c>
      <c r="K1880" s="49" t="e">
        <f t="shared" ref="K1880" si="3576">J1880*1000000000</f>
        <v>#REF!</v>
      </c>
      <c r="L1880" s="49"/>
      <c r="N1880" s="17"/>
      <c r="O1880" s="17"/>
    </row>
    <row r="1881" spans="10:15">
      <c r="J1881" s="17" t="e">
        <f>HEX2DEC(RIGHT(#REF!))</f>
        <v>#REF!</v>
      </c>
      <c r="K1881" s="49" t="e">
        <f>HEX2DEC(LEFT(RIGHT(#REF!,2),1))</f>
        <v>#REF!</v>
      </c>
      <c r="N1881" s="17"/>
      <c r="O1881" s="17"/>
    </row>
    <row r="1882" spans="10:15">
      <c r="J1882" s="17" t="e">
        <f>HEX2DEC(#REF!)</f>
        <v>#REF!</v>
      </c>
      <c r="K1882" s="49" t="e">
        <f t="shared" ref="K1882" si="3577">J1882*$B$3</f>
        <v>#REF!</v>
      </c>
      <c r="L1882" s="49" t="e">
        <f t="shared" ref="L1882" si="3578">K1882+K1883+K1884</f>
        <v>#REF!</v>
      </c>
      <c r="M1882" s="50" t="e">
        <f t="shared" ref="M1882" si="3579">J1885+1</f>
        <v>#REF!</v>
      </c>
      <c r="N1882" s="17"/>
      <c r="O1882" s="17" t="e">
        <f t="shared" ref="O1882" si="3580">IF(AND(K1885=1,K1889=0),L1886-L1882,0)</f>
        <v>#REF!</v>
      </c>
    </row>
    <row r="1883" spans="10:15">
      <c r="J1883" s="17" t="e">
        <f>HEX2DEC(#REF!)</f>
        <v>#REF!</v>
      </c>
      <c r="K1883" s="49" t="e">
        <f t="shared" ref="K1883" si="3581">J1883*$B$2</f>
        <v>#REF!</v>
      </c>
      <c r="L1883" s="49"/>
      <c r="N1883" s="17"/>
      <c r="O1883" s="17"/>
    </row>
    <row r="1884" spans="10:15">
      <c r="J1884" s="17" t="e">
        <f>HEX2DEC(#REF!)</f>
        <v>#REF!</v>
      </c>
      <c r="K1884" s="49" t="e">
        <f t="shared" ref="K1884" si="3582">J1884*1000000000</f>
        <v>#REF!</v>
      </c>
      <c r="L1884" s="49"/>
      <c r="N1884" s="17"/>
      <c r="O1884" s="17"/>
    </row>
    <row r="1885" spans="10:15">
      <c r="J1885" s="17" t="e">
        <f>HEX2DEC(RIGHT(#REF!))</f>
        <v>#REF!</v>
      </c>
      <c r="K1885" s="49" t="e">
        <f>HEX2DEC(LEFT(RIGHT(#REF!,2),1))</f>
        <v>#REF!</v>
      </c>
      <c r="N1885" s="17"/>
      <c r="O1885" s="17"/>
    </row>
    <row r="1886" spans="10:15">
      <c r="J1886" s="17" t="e">
        <f>HEX2DEC(#REF!)</f>
        <v>#REF!</v>
      </c>
      <c r="K1886" s="49" t="e">
        <f t="shared" ref="K1886" si="3583">J1886*$B$3</f>
        <v>#REF!</v>
      </c>
      <c r="L1886" s="49" t="e">
        <f t="shared" ref="L1886" si="3584">K1886+K1887+K1888</f>
        <v>#REF!</v>
      </c>
      <c r="M1886" s="50" t="e">
        <f t="shared" ref="M1886" si="3585">J1889+1</f>
        <v>#REF!</v>
      </c>
      <c r="N1886" s="17"/>
      <c r="O1886" s="17" t="e">
        <f t="shared" ref="O1886" si="3586">IF(AND(K1889=1,K1893=0),L1890-L1886,0)</f>
        <v>#REF!</v>
      </c>
    </row>
    <row r="1887" spans="10:15">
      <c r="J1887" s="17" t="e">
        <f>HEX2DEC(#REF!)</f>
        <v>#REF!</v>
      </c>
      <c r="K1887" s="49" t="e">
        <f t="shared" ref="K1887" si="3587">J1887*$B$2</f>
        <v>#REF!</v>
      </c>
      <c r="L1887" s="49"/>
      <c r="N1887" s="17"/>
      <c r="O1887" s="17"/>
    </row>
    <row r="1888" spans="10:15">
      <c r="J1888" s="17" t="e">
        <f>HEX2DEC(#REF!)</f>
        <v>#REF!</v>
      </c>
      <c r="K1888" s="49" t="e">
        <f t="shared" ref="K1888" si="3588">J1888*1000000000</f>
        <v>#REF!</v>
      </c>
      <c r="L1888" s="49"/>
      <c r="N1888" s="17"/>
      <c r="O1888" s="17"/>
    </row>
    <row r="1889" spans="10:15">
      <c r="J1889" s="17" t="e">
        <f>HEX2DEC(RIGHT(#REF!))</f>
        <v>#REF!</v>
      </c>
      <c r="K1889" s="49" t="e">
        <f>HEX2DEC(LEFT(RIGHT(#REF!,2),1))</f>
        <v>#REF!</v>
      </c>
      <c r="N1889" s="17"/>
      <c r="O1889" s="17"/>
    </row>
    <row r="1890" spans="10:15">
      <c r="J1890" s="17" t="e">
        <f>HEX2DEC(#REF!)</f>
        <v>#REF!</v>
      </c>
      <c r="K1890" s="49" t="e">
        <f t="shared" ref="K1890" si="3589">J1890*$B$3</f>
        <v>#REF!</v>
      </c>
      <c r="L1890" s="49" t="e">
        <f t="shared" ref="L1890" si="3590">K1890+K1891+K1892</f>
        <v>#REF!</v>
      </c>
      <c r="M1890" s="50" t="e">
        <f t="shared" ref="M1890" si="3591">J1893+1</f>
        <v>#REF!</v>
      </c>
      <c r="N1890" s="17"/>
      <c r="O1890" s="17" t="e">
        <f t="shared" ref="O1890" si="3592">IF(AND(K1893=1,K1897=0),L1894-L1890,0)</f>
        <v>#REF!</v>
      </c>
    </row>
    <row r="1891" spans="10:15">
      <c r="J1891" s="17" t="e">
        <f>HEX2DEC(#REF!)</f>
        <v>#REF!</v>
      </c>
      <c r="K1891" s="49" t="e">
        <f t="shared" ref="K1891" si="3593">J1891*$B$2</f>
        <v>#REF!</v>
      </c>
      <c r="L1891" s="49"/>
      <c r="N1891" s="17"/>
      <c r="O1891" s="17"/>
    </row>
    <row r="1892" spans="10:15">
      <c r="J1892" s="17" t="e">
        <f>HEX2DEC(#REF!)</f>
        <v>#REF!</v>
      </c>
      <c r="K1892" s="49" t="e">
        <f t="shared" ref="K1892" si="3594">J1892*1000000000</f>
        <v>#REF!</v>
      </c>
      <c r="L1892" s="49"/>
      <c r="N1892" s="17"/>
      <c r="O1892" s="17"/>
    </row>
    <row r="1893" spans="10:15">
      <c r="J1893" s="17" t="e">
        <f>HEX2DEC(RIGHT(#REF!))</f>
        <v>#REF!</v>
      </c>
      <c r="K1893" s="49" t="e">
        <f>HEX2DEC(LEFT(RIGHT(#REF!,2),1))</f>
        <v>#REF!</v>
      </c>
      <c r="N1893" s="17"/>
      <c r="O1893" s="17"/>
    </row>
    <row r="1894" spans="10:15">
      <c r="J1894" s="17" t="e">
        <f>HEX2DEC(#REF!)</f>
        <v>#REF!</v>
      </c>
      <c r="K1894" s="49" t="e">
        <f t="shared" ref="K1894" si="3595">J1894*$B$3</f>
        <v>#REF!</v>
      </c>
      <c r="L1894" s="49" t="e">
        <f t="shared" ref="L1894" si="3596">K1894+K1895+K1896</f>
        <v>#REF!</v>
      </c>
      <c r="M1894" s="50" t="e">
        <f t="shared" ref="M1894" si="3597">J1897+1</f>
        <v>#REF!</v>
      </c>
      <c r="N1894" s="17"/>
      <c r="O1894" s="17" t="e">
        <f t="shared" ref="O1894" si="3598">IF(AND(K1897=1,K1901=0),L1898-L1894,0)</f>
        <v>#REF!</v>
      </c>
    </row>
    <row r="1895" spans="10:15">
      <c r="J1895" s="17" t="e">
        <f>HEX2DEC(#REF!)</f>
        <v>#REF!</v>
      </c>
      <c r="K1895" s="49" t="e">
        <f t="shared" ref="K1895" si="3599">J1895*$B$2</f>
        <v>#REF!</v>
      </c>
      <c r="L1895" s="49"/>
      <c r="N1895" s="17"/>
      <c r="O1895" s="17"/>
    </row>
    <row r="1896" spans="10:15">
      <c r="J1896" s="17" t="e">
        <f>HEX2DEC(#REF!)</f>
        <v>#REF!</v>
      </c>
      <c r="K1896" s="49" t="e">
        <f t="shared" ref="K1896" si="3600">J1896*1000000000</f>
        <v>#REF!</v>
      </c>
      <c r="L1896" s="49"/>
      <c r="N1896" s="17"/>
      <c r="O1896" s="17"/>
    </row>
    <row r="1897" spans="10:15">
      <c r="J1897" s="17" t="e">
        <f>HEX2DEC(RIGHT(#REF!))</f>
        <v>#REF!</v>
      </c>
      <c r="K1897" s="49" t="e">
        <f>HEX2DEC(LEFT(RIGHT(#REF!,2),1))</f>
        <v>#REF!</v>
      </c>
      <c r="N1897" s="17"/>
      <c r="O1897" s="17"/>
    </row>
    <row r="1898" spans="10:15">
      <c r="J1898" s="17" t="e">
        <f>HEX2DEC(#REF!)</f>
        <v>#REF!</v>
      </c>
      <c r="K1898" s="49" t="e">
        <f t="shared" ref="K1898" si="3601">J1898*$B$3</f>
        <v>#REF!</v>
      </c>
      <c r="L1898" s="49" t="e">
        <f t="shared" ref="L1898" si="3602">K1898+K1899+K1900</f>
        <v>#REF!</v>
      </c>
      <c r="M1898" s="50" t="e">
        <f t="shared" ref="M1898" si="3603">J1901+1</f>
        <v>#REF!</v>
      </c>
      <c r="N1898" s="17"/>
      <c r="O1898" s="17" t="e">
        <f t="shared" ref="O1898" si="3604">IF(AND(K1901=1,K1905=0),L1902-L1898,0)</f>
        <v>#REF!</v>
      </c>
    </row>
    <row r="1899" spans="10:15">
      <c r="J1899" s="17" t="e">
        <f>HEX2DEC(#REF!)</f>
        <v>#REF!</v>
      </c>
      <c r="K1899" s="49" t="e">
        <f t="shared" ref="K1899" si="3605">J1899*$B$2</f>
        <v>#REF!</v>
      </c>
      <c r="L1899" s="49"/>
      <c r="N1899" s="17"/>
      <c r="O1899" s="17"/>
    </row>
    <row r="1900" spans="10:15">
      <c r="J1900" s="17" t="e">
        <f>HEX2DEC(#REF!)</f>
        <v>#REF!</v>
      </c>
      <c r="K1900" s="49" t="e">
        <f t="shared" ref="K1900" si="3606">J1900*1000000000</f>
        <v>#REF!</v>
      </c>
      <c r="L1900" s="49"/>
      <c r="N1900" s="17"/>
      <c r="O1900" s="17"/>
    </row>
    <row r="1901" spans="10:15">
      <c r="J1901" s="17" t="e">
        <f>HEX2DEC(RIGHT(#REF!))</f>
        <v>#REF!</v>
      </c>
      <c r="K1901" s="49" t="e">
        <f>HEX2DEC(LEFT(RIGHT(#REF!,2),1))</f>
        <v>#REF!</v>
      </c>
      <c r="N1901" s="17"/>
      <c r="O1901" s="17"/>
    </row>
    <row r="1902" spans="10:15">
      <c r="J1902" s="17" t="e">
        <f>HEX2DEC(#REF!)</f>
        <v>#REF!</v>
      </c>
      <c r="K1902" s="49" t="e">
        <f t="shared" ref="K1902" si="3607">J1902*$B$3</f>
        <v>#REF!</v>
      </c>
      <c r="L1902" s="49" t="e">
        <f t="shared" ref="L1902" si="3608">K1902+K1903+K1904</f>
        <v>#REF!</v>
      </c>
      <c r="M1902" s="50" t="e">
        <f t="shared" ref="M1902" si="3609">J1905+1</f>
        <v>#REF!</v>
      </c>
      <c r="N1902" s="17"/>
      <c r="O1902" s="17" t="e">
        <f t="shared" ref="O1902" si="3610">IF(AND(K1905=1,K1909=0),L1906-L1902,0)</f>
        <v>#REF!</v>
      </c>
    </row>
    <row r="1903" spans="10:15">
      <c r="J1903" s="17" t="e">
        <f>HEX2DEC(#REF!)</f>
        <v>#REF!</v>
      </c>
      <c r="K1903" s="49" t="e">
        <f t="shared" ref="K1903" si="3611">J1903*$B$2</f>
        <v>#REF!</v>
      </c>
      <c r="L1903" s="49"/>
      <c r="N1903" s="17"/>
      <c r="O1903" s="17"/>
    </row>
    <row r="1904" spans="10:15">
      <c r="J1904" s="17" t="e">
        <f>HEX2DEC(#REF!)</f>
        <v>#REF!</v>
      </c>
      <c r="K1904" s="49" t="e">
        <f t="shared" ref="K1904" si="3612">J1904*1000000000</f>
        <v>#REF!</v>
      </c>
      <c r="L1904" s="49"/>
      <c r="N1904" s="17"/>
      <c r="O1904" s="17"/>
    </row>
    <row r="1905" spans="10:15">
      <c r="J1905" s="17" t="e">
        <f>HEX2DEC(RIGHT(#REF!))</f>
        <v>#REF!</v>
      </c>
      <c r="K1905" s="49" t="e">
        <f>HEX2DEC(LEFT(RIGHT(#REF!,2),1))</f>
        <v>#REF!</v>
      </c>
      <c r="N1905" s="17"/>
      <c r="O1905" s="17"/>
    </row>
    <row r="1906" spans="10:15">
      <c r="J1906" s="17" t="e">
        <f>HEX2DEC(#REF!)</f>
        <v>#REF!</v>
      </c>
      <c r="K1906" s="49" t="e">
        <f t="shared" ref="K1906" si="3613">J1906*$B$3</f>
        <v>#REF!</v>
      </c>
      <c r="L1906" s="49" t="e">
        <f t="shared" ref="L1906" si="3614">K1906+K1907+K1908</f>
        <v>#REF!</v>
      </c>
      <c r="M1906" s="50" t="e">
        <f t="shared" ref="M1906" si="3615">J1909+1</f>
        <v>#REF!</v>
      </c>
      <c r="N1906" s="17"/>
      <c r="O1906" s="17" t="e">
        <f t="shared" ref="O1906" si="3616">IF(AND(K1909=1,K1913=0),L1910-L1906,0)</f>
        <v>#REF!</v>
      </c>
    </row>
    <row r="1907" spans="10:15">
      <c r="J1907" s="17" t="e">
        <f>HEX2DEC(#REF!)</f>
        <v>#REF!</v>
      </c>
      <c r="K1907" s="49" t="e">
        <f t="shared" ref="K1907" si="3617">J1907*$B$2</f>
        <v>#REF!</v>
      </c>
      <c r="L1907" s="49"/>
      <c r="N1907" s="17"/>
      <c r="O1907" s="17"/>
    </row>
    <row r="1908" spans="10:15">
      <c r="J1908" s="17" t="e">
        <f>HEX2DEC(#REF!)</f>
        <v>#REF!</v>
      </c>
      <c r="K1908" s="49" t="e">
        <f t="shared" ref="K1908" si="3618">J1908*1000000000</f>
        <v>#REF!</v>
      </c>
      <c r="L1908" s="49"/>
      <c r="N1908" s="17"/>
      <c r="O1908" s="17"/>
    </row>
    <row r="1909" spans="10:15">
      <c r="J1909" s="17" t="e">
        <f>HEX2DEC(RIGHT(#REF!))</f>
        <v>#REF!</v>
      </c>
      <c r="K1909" s="49" t="e">
        <f>HEX2DEC(LEFT(RIGHT(#REF!,2),1))</f>
        <v>#REF!</v>
      </c>
      <c r="N1909" s="17"/>
      <c r="O1909" s="17"/>
    </row>
    <row r="1910" spans="10:15">
      <c r="J1910" s="17" t="e">
        <f>HEX2DEC(#REF!)</f>
        <v>#REF!</v>
      </c>
      <c r="K1910" s="49" t="e">
        <f t="shared" ref="K1910" si="3619">J1910*$B$3</f>
        <v>#REF!</v>
      </c>
      <c r="L1910" s="49" t="e">
        <f t="shared" ref="L1910" si="3620">K1910+K1911+K1912</f>
        <v>#REF!</v>
      </c>
      <c r="M1910" s="50" t="e">
        <f t="shared" ref="M1910" si="3621">J1913+1</f>
        <v>#REF!</v>
      </c>
      <c r="N1910" s="17"/>
      <c r="O1910" s="17" t="e">
        <f t="shared" ref="O1910" si="3622">IF(AND(K1913=1,K1917=0),L1914-L1910,0)</f>
        <v>#REF!</v>
      </c>
    </row>
    <row r="1911" spans="10:15">
      <c r="J1911" s="17" t="e">
        <f>HEX2DEC(#REF!)</f>
        <v>#REF!</v>
      </c>
      <c r="K1911" s="49" t="e">
        <f t="shared" ref="K1911" si="3623">J1911*$B$2</f>
        <v>#REF!</v>
      </c>
      <c r="L1911" s="49"/>
      <c r="N1911" s="17"/>
      <c r="O1911" s="17"/>
    </row>
    <row r="1912" spans="10:15">
      <c r="J1912" s="17" t="e">
        <f>HEX2DEC(#REF!)</f>
        <v>#REF!</v>
      </c>
      <c r="K1912" s="49" t="e">
        <f t="shared" ref="K1912" si="3624">J1912*1000000000</f>
        <v>#REF!</v>
      </c>
      <c r="L1912" s="49"/>
      <c r="N1912" s="17"/>
      <c r="O1912" s="17"/>
    </row>
    <row r="1913" spans="10:15">
      <c r="J1913" s="17" t="e">
        <f>HEX2DEC(RIGHT(#REF!))</f>
        <v>#REF!</v>
      </c>
      <c r="K1913" s="49" t="e">
        <f>HEX2DEC(LEFT(RIGHT(#REF!,2),1))</f>
        <v>#REF!</v>
      </c>
      <c r="N1913" s="17"/>
      <c r="O1913" s="17"/>
    </row>
    <row r="1914" spans="10:15">
      <c r="J1914" s="17" t="e">
        <f>HEX2DEC(#REF!)</f>
        <v>#REF!</v>
      </c>
      <c r="K1914" s="49" t="e">
        <f t="shared" ref="K1914" si="3625">J1914*$B$3</f>
        <v>#REF!</v>
      </c>
      <c r="L1914" s="49" t="e">
        <f t="shared" ref="L1914" si="3626">K1914+K1915+K1916</f>
        <v>#REF!</v>
      </c>
      <c r="M1914" s="50" t="e">
        <f t="shared" ref="M1914" si="3627">J1917+1</f>
        <v>#REF!</v>
      </c>
      <c r="N1914" s="17"/>
      <c r="O1914" s="17" t="e">
        <f t="shared" ref="O1914" si="3628">IF(AND(K1917=1,K1921=0),L1918-L1914,0)</f>
        <v>#REF!</v>
      </c>
    </row>
    <row r="1915" spans="10:15">
      <c r="J1915" s="17" t="e">
        <f>HEX2DEC(#REF!)</f>
        <v>#REF!</v>
      </c>
      <c r="K1915" s="49" t="e">
        <f t="shared" ref="K1915" si="3629">J1915*$B$2</f>
        <v>#REF!</v>
      </c>
      <c r="L1915" s="49"/>
      <c r="N1915" s="17"/>
      <c r="O1915" s="17"/>
    </row>
    <row r="1916" spans="10:15">
      <c r="J1916" s="17" t="e">
        <f>HEX2DEC(#REF!)</f>
        <v>#REF!</v>
      </c>
      <c r="K1916" s="49" t="e">
        <f t="shared" ref="K1916" si="3630">J1916*1000000000</f>
        <v>#REF!</v>
      </c>
      <c r="L1916" s="49"/>
      <c r="N1916" s="17"/>
      <c r="O1916" s="17"/>
    </row>
    <row r="1917" spans="10:15">
      <c r="J1917" s="17" t="e">
        <f>HEX2DEC(RIGHT(#REF!))</f>
        <v>#REF!</v>
      </c>
      <c r="K1917" s="49" t="e">
        <f>HEX2DEC(LEFT(RIGHT(#REF!,2),1))</f>
        <v>#REF!</v>
      </c>
      <c r="N1917" s="17"/>
      <c r="O1917" s="17"/>
    </row>
    <row r="1918" spans="10:15">
      <c r="J1918" s="17" t="e">
        <f>HEX2DEC(#REF!)</f>
        <v>#REF!</v>
      </c>
      <c r="K1918" s="49" t="e">
        <f t="shared" ref="K1918" si="3631">J1918*$B$3</f>
        <v>#REF!</v>
      </c>
      <c r="L1918" s="49" t="e">
        <f t="shared" ref="L1918" si="3632">K1918+K1919+K1920</f>
        <v>#REF!</v>
      </c>
      <c r="M1918" s="50" t="e">
        <f t="shared" ref="M1918" si="3633">J1921+1</f>
        <v>#REF!</v>
      </c>
      <c r="N1918" s="17"/>
      <c r="O1918" s="17" t="e">
        <f t="shared" ref="O1918" si="3634">IF(AND(K1921=1,K1925=0),L1922-L1918,0)</f>
        <v>#REF!</v>
      </c>
    </row>
    <row r="1919" spans="10:15">
      <c r="J1919" s="17" t="e">
        <f>HEX2DEC(#REF!)</f>
        <v>#REF!</v>
      </c>
      <c r="K1919" s="49" t="e">
        <f t="shared" ref="K1919" si="3635">J1919*$B$2</f>
        <v>#REF!</v>
      </c>
      <c r="L1919" s="49"/>
      <c r="N1919" s="17"/>
      <c r="O1919" s="17"/>
    </row>
    <row r="1920" spans="10:15">
      <c r="J1920" s="17" t="e">
        <f>HEX2DEC(#REF!)</f>
        <v>#REF!</v>
      </c>
      <c r="K1920" s="49" t="e">
        <f t="shared" ref="K1920" si="3636">J1920*1000000000</f>
        <v>#REF!</v>
      </c>
      <c r="L1920" s="49"/>
      <c r="N1920" s="17"/>
      <c r="O1920" s="17"/>
    </row>
    <row r="1921" spans="10:15">
      <c r="J1921" s="17" t="e">
        <f>HEX2DEC(RIGHT(#REF!))</f>
        <v>#REF!</v>
      </c>
      <c r="K1921" s="49" t="e">
        <f>HEX2DEC(LEFT(RIGHT(#REF!,2),1))</f>
        <v>#REF!</v>
      </c>
      <c r="N1921" s="17"/>
      <c r="O1921" s="17"/>
    </row>
    <row r="1922" spans="10:15">
      <c r="J1922" s="17" t="e">
        <f>HEX2DEC(#REF!)</f>
        <v>#REF!</v>
      </c>
      <c r="K1922" s="49" t="e">
        <f t="shared" ref="K1922" si="3637">J1922*$B$3</f>
        <v>#REF!</v>
      </c>
      <c r="L1922" s="49" t="e">
        <f t="shared" ref="L1922" si="3638">K1922+K1923+K1924</f>
        <v>#REF!</v>
      </c>
      <c r="M1922" s="50" t="e">
        <f t="shared" ref="M1922" si="3639">J1925+1</f>
        <v>#REF!</v>
      </c>
      <c r="N1922" s="17"/>
      <c r="O1922" s="17" t="e">
        <f t="shared" ref="O1922" si="3640">IF(AND(K1925=1,K1929=0),L1926-L1922,0)</f>
        <v>#REF!</v>
      </c>
    </row>
    <row r="1923" spans="10:15">
      <c r="J1923" s="17" t="e">
        <f>HEX2DEC(#REF!)</f>
        <v>#REF!</v>
      </c>
      <c r="K1923" s="49" t="e">
        <f t="shared" ref="K1923" si="3641">J1923*$B$2</f>
        <v>#REF!</v>
      </c>
      <c r="L1923" s="49"/>
      <c r="N1923" s="17"/>
      <c r="O1923" s="17"/>
    </row>
    <row r="1924" spans="10:15">
      <c r="J1924" s="17" t="e">
        <f>HEX2DEC(#REF!)</f>
        <v>#REF!</v>
      </c>
      <c r="K1924" s="49" t="e">
        <f t="shared" ref="K1924" si="3642">J1924*1000000000</f>
        <v>#REF!</v>
      </c>
      <c r="L1924" s="49"/>
      <c r="N1924" s="17"/>
      <c r="O1924" s="17"/>
    </row>
    <row r="1925" spans="10:15">
      <c r="J1925" s="17" t="e">
        <f>HEX2DEC(RIGHT(#REF!))</f>
        <v>#REF!</v>
      </c>
      <c r="K1925" s="49" t="e">
        <f>HEX2DEC(LEFT(RIGHT(#REF!,2),1))</f>
        <v>#REF!</v>
      </c>
      <c r="N1925" s="17"/>
      <c r="O1925" s="17"/>
    </row>
    <row r="1926" spans="10:15">
      <c r="J1926" s="17" t="e">
        <f>HEX2DEC(#REF!)</f>
        <v>#REF!</v>
      </c>
      <c r="K1926" s="49" t="e">
        <f t="shared" ref="K1926" si="3643">J1926*$B$3</f>
        <v>#REF!</v>
      </c>
      <c r="L1926" s="49" t="e">
        <f t="shared" ref="L1926" si="3644">K1926+K1927+K1928</f>
        <v>#REF!</v>
      </c>
      <c r="M1926" s="50" t="e">
        <f t="shared" ref="M1926" si="3645">J1929+1</f>
        <v>#REF!</v>
      </c>
      <c r="N1926" s="17"/>
      <c r="O1926" s="17" t="e">
        <f t="shared" ref="O1926" si="3646">IF(AND(K1929=1,K1933=0),L1930-L1926,0)</f>
        <v>#REF!</v>
      </c>
    </row>
    <row r="1927" spans="10:15">
      <c r="J1927" s="17" t="e">
        <f>HEX2DEC(#REF!)</f>
        <v>#REF!</v>
      </c>
      <c r="K1927" s="49" t="e">
        <f t="shared" ref="K1927" si="3647">J1927*$B$2</f>
        <v>#REF!</v>
      </c>
      <c r="L1927" s="49"/>
      <c r="N1927" s="17"/>
      <c r="O1927" s="17"/>
    </row>
    <row r="1928" spans="10:15">
      <c r="J1928" s="17" t="e">
        <f>HEX2DEC(#REF!)</f>
        <v>#REF!</v>
      </c>
      <c r="K1928" s="49" t="e">
        <f t="shared" ref="K1928" si="3648">J1928*1000000000</f>
        <v>#REF!</v>
      </c>
      <c r="L1928" s="49"/>
      <c r="N1928" s="17"/>
      <c r="O1928" s="17"/>
    </row>
    <row r="1929" spans="10:15">
      <c r="J1929" s="17" t="e">
        <f>HEX2DEC(RIGHT(#REF!))</f>
        <v>#REF!</v>
      </c>
      <c r="K1929" s="49" t="e">
        <f>HEX2DEC(LEFT(RIGHT(#REF!,2),1))</f>
        <v>#REF!</v>
      </c>
      <c r="N1929" s="17"/>
      <c r="O1929" s="17"/>
    </row>
    <row r="1930" spans="10:15">
      <c r="J1930" s="17" t="e">
        <f>HEX2DEC(#REF!)</f>
        <v>#REF!</v>
      </c>
      <c r="K1930" s="49" t="e">
        <f t="shared" ref="K1930" si="3649">J1930*$B$3</f>
        <v>#REF!</v>
      </c>
      <c r="L1930" s="49" t="e">
        <f t="shared" ref="L1930" si="3650">K1930+K1931+K1932</f>
        <v>#REF!</v>
      </c>
      <c r="M1930" s="50" t="e">
        <f t="shared" ref="M1930" si="3651">J1933+1</f>
        <v>#REF!</v>
      </c>
      <c r="N1930" s="17"/>
      <c r="O1930" s="17" t="e">
        <f t="shared" ref="O1930" si="3652">IF(AND(K1933=1,K1937=0),L1934-L1930,0)</f>
        <v>#REF!</v>
      </c>
    </row>
    <row r="1931" spans="10:15">
      <c r="J1931" s="17" t="e">
        <f>HEX2DEC(#REF!)</f>
        <v>#REF!</v>
      </c>
      <c r="K1931" s="49" t="e">
        <f t="shared" ref="K1931" si="3653">J1931*$B$2</f>
        <v>#REF!</v>
      </c>
      <c r="L1931" s="49"/>
      <c r="N1931" s="17"/>
      <c r="O1931" s="17"/>
    </row>
    <row r="1932" spans="10:15">
      <c r="J1932" s="17" t="e">
        <f>HEX2DEC(#REF!)</f>
        <v>#REF!</v>
      </c>
      <c r="K1932" s="49" t="e">
        <f t="shared" ref="K1932" si="3654">J1932*1000000000</f>
        <v>#REF!</v>
      </c>
      <c r="L1932" s="49"/>
      <c r="N1932" s="17"/>
      <c r="O1932" s="17"/>
    </row>
    <row r="1933" spans="10:15">
      <c r="J1933" s="17" t="e">
        <f>HEX2DEC(RIGHT(#REF!))</f>
        <v>#REF!</v>
      </c>
      <c r="K1933" s="49" t="e">
        <f>HEX2DEC(LEFT(RIGHT(#REF!,2),1))</f>
        <v>#REF!</v>
      </c>
      <c r="N1933" s="17"/>
      <c r="O1933" s="17"/>
    </row>
    <row r="1934" spans="10:15">
      <c r="J1934" s="17" t="e">
        <f>HEX2DEC(#REF!)</f>
        <v>#REF!</v>
      </c>
      <c r="K1934" s="49" t="e">
        <f t="shared" ref="K1934" si="3655">J1934*$B$3</f>
        <v>#REF!</v>
      </c>
      <c r="L1934" s="49" t="e">
        <f t="shared" ref="L1934" si="3656">K1934+K1935+K1936</f>
        <v>#REF!</v>
      </c>
      <c r="M1934" s="50" t="e">
        <f t="shared" ref="M1934" si="3657">J1937+1</f>
        <v>#REF!</v>
      </c>
      <c r="N1934" s="17"/>
      <c r="O1934" s="17" t="e">
        <f t="shared" ref="O1934" si="3658">IF(AND(K1937=1,K1941=0),L1938-L1934,0)</f>
        <v>#REF!</v>
      </c>
    </row>
    <row r="1935" spans="10:15">
      <c r="J1935" s="17" t="e">
        <f>HEX2DEC(#REF!)</f>
        <v>#REF!</v>
      </c>
      <c r="K1935" s="49" t="e">
        <f t="shared" ref="K1935" si="3659">J1935*$B$2</f>
        <v>#REF!</v>
      </c>
      <c r="L1935" s="49"/>
      <c r="N1935" s="17"/>
      <c r="O1935" s="17"/>
    </row>
    <row r="1936" spans="10:15">
      <c r="J1936" s="17" t="e">
        <f>HEX2DEC(#REF!)</f>
        <v>#REF!</v>
      </c>
      <c r="K1936" s="49" t="e">
        <f t="shared" ref="K1936" si="3660">J1936*1000000000</f>
        <v>#REF!</v>
      </c>
      <c r="L1936" s="49"/>
      <c r="N1936" s="17"/>
      <c r="O1936" s="17"/>
    </row>
    <row r="1937" spans="10:15">
      <c r="J1937" s="17" t="e">
        <f>HEX2DEC(RIGHT(#REF!))</f>
        <v>#REF!</v>
      </c>
      <c r="K1937" s="49" t="e">
        <f>HEX2DEC(LEFT(RIGHT(#REF!,2),1))</f>
        <v>#REF!</v>
      </c>
      <c r="N1937" s="17"/>
      <c r="O1937" s="17"/>
    </row>
    <row r="1938" spans="10:15">
      <c r="J1938" s="17" t="e">
        <f>HEX2DEC(#REF!)</f>
        <v>#REF!</v>
      </c>
      <c r="K1938" s="49" t="e">
        <f t="shared" ref="K1938" si="3661">J1938*$B$3</f>
        <v>#REF!</v>
      </c>
      <c r="L1938" s="49" t="e">
        <f t="shared" ref="L1938" si="3662">K1938+K1939+K1940</f>
        <v>#REF!</v>
      </c>
      <c r="M1938" s="50" t="e">
        <f t="shared" ref="M1938" si="3663">J1941+1</f>
        <v>#REF!</v>
      </c>
      <c r="N1938" s="17"/>
      <c r="O1938" s="17" t="e">
        <f t="shared" ref="O1938" si="3664">IF(AND(K1941=1,K1945=0),L1942-L1938,0)</f>
        <v>#REF!</v>
      </c>
    </row>
    <row r="1939" spans="10:15">
      <c r="J1939" s="17" t="e">
        <f>HEX2DEC(#REF!)</f>
        <v>#REF!</v>
      </c>
      <c r="K1939" s="49" t="e">
        <f t="shared" ref="K1939" si="3665">J1939*$B$2</f>
        <v>#REF!</v>
      </c>
      <c r="L1939" s="49"/>
      <c r="N1939" s="17"/>
      <c r="O1939" s="17"/>
    </row>
    <row r="1940" spans="10:15">
      <c r="J1940" s="17" t="e">
        <f>HEX2DEC(#REF!)</f>
        <v>#REF!</v>
      </c>
      <c r="K1940" s="49" t="e">
        <f t="shared" ref="K1940" si="3666">J1940*1000000000</f>
        <v>#REF!</v>
      </c>
      <c r="L1940" s="49"/>
      <c r="N1940" s="17"/>
      <c r="O1940" s="17"/>
    </row>
    <row r="1941" spans="10:15">
      <c r="J1941" s="17" t="e">
        <f>HEX2DEC(RIGHT(#REF!))</f>
        <v>#REF!</v>
      </c>
      <c r="K1941" s="49" t="e">
        <f>HEX2DEC(LEFT(RIGHT(#REF!,2),1))</f>
        <v>#REF!</v>
      </c>
      <c r="N1941" s="17"/>
      <c r="O1941" s="17"/>
    </row>
    <row r="1942" spans="10:15">
      <c r="J1942" s="17" t="e">
        <f>HEX2DEC(#REF!)</f>
        <v>#REF!</v>
      </c>
      <c r="K1942" s="49" t="e">
        <f t="shared" ref="K1942" si="3667">J1942*$B$3</f>
        <v>#REF!</v>
      </c>
      <c r="L1942" s="49" t="e">
        <f t="shared" ref="L1942" si="3668">K1942+K1943+K1944</f>
        <v>#REF!</v>
      </c>
      <c r="M1942" s="50" t="e">
        <f t="shared" ref="M1942" si="3669">J1945+1</f>
        <v>#REF!</v>
      </c>
      <c r="N1942" s="17"/>
      <c r="O1942" s="17" t="e">
        <f t="shared" ref="O1942" si="3670">IF(AND(K1945=1,K1949=0),L1946-L1942,0)</f>
        <v>#REF!</v>
      </c>
    </row>
    <row r="1943" spans="10:15">
      <c r="J1943" s="17" t="e">
        <f>HEX2DEC(#REF!)</f>
        <v>#REF!</v>
      </c>
      <c r="K1943" s="49" t="e">
        <f t="shared" ref="K1943" si="3671">J1943*$B$2</f>
        <v>#REF!</v>
      </c>
      <c r="L1943" s="49"/>
      <c r="N1943" s="17"/>
      <c r="O1943" s="17"/>
    </row>
    <row r="1944" spans="10:15">
      <c r="J1944" s="17" t="e">
        <f>HEX2DEC(#REF!)</f>
        <v>#REF!</v>
      </c>
      <c r="K1944" s="49" t="e">
        <f t="shared" ref="K1944" si="3672">J1944*1000000000</f>
        <v>#REF!</v>
      </c>
      <c r="L1944" s="49"/>
      <c r="N1944" s="17"/>
      <c r="O1944" s="17"/>
    </row>
    <row r="1945" spans="10:15">
      <c r="J1945" s="17" t="e">
        <f>HEX2DEC(RIGHT(#REF!))</f>
        <v>#REF!</v>
      </c>
      <c r="K1945" s="49" t="e">
        <f>HEX2DEC(LEFT(RIGHT(#REF!,2),1))</f>
        <v>#REF!</v>
      </c>
      <c r="N1945" s="17"/>
      <c r="O1945" s="17"/>
    </row>
    <row r="1946" spans="10:15">
      <c r="J1946" s="17" t="e">
        <f>HEX2DEC(#REF!)</f>
        <v>#REF!</v>
      </c>
      <c r="K1946" s="49" t="e">
        <f t="shared" ref="K1946" si="3673">J1946*$B$3</f>
        <v>#REF!</v>
      </c>
      <c r="L1946" s="49" t="e">
        <f t="shared" ref="L1946" si="3674">K1946+K1947+K1948</f>
        <v>#REF!</v>
      </c>
      <c r="M1946" s="50" t="e">
        <f t="shared" ref="M1946" si="3675">J1949+1</f>
        <v>#REF!</v>
      </c>
      <c r="N1946" s="17"/>
      <c r="O1946" s="17" t="e">
        <f t="shared" ref="O1946" si="3676">IF(AND(K1949=1,K1953=0),L1950-L1946,0)</f>
        <v>#REF!</v>
      </c>
    </row>
    <row r="1947" spans="10:15">
      <c r="J1947" s="17" t="e">
        <f>HEX2DEC(#REF!)</f>
        <v>#REF!</v>
      </c>
      <c r="K1947" s="49" t="e">
        <f t="shared" ref="K1947" si="3677">J1947*$B$2</f>
        <v>#REF!</v>
      </c>
      <c r="L1947" s="49"/>
      <c r="N1947" s="17"/>
      <c r="O1947" s="17"/>
    </row>
    <row r="1948" spans="10:15">
      <c r="J1948" s="17" t="e">
        <f>HEX2DEC(#REF!)</f>
        <v>#REF!</v>
      </c>
      <c r="K1948" s="49" t="e">
        <f t="shared" ref="K1948" si="3678">J1948*1000000000</f>
        <v>#REF!</v>
      </c>
      <c r="L1948" s="49"/>
      <c r="N1948" s="17"/>
      <c r="O1948" s="17"/>
    </row>
    <row r="1949" spans="10:15">
      <c r="J1949" s="17" t="e">
        <f>HEX2DEC(RIGHT(#REF!))</f>
        <v>#REF!</v>
      </c>
      <c r="K1949" s="49" t="e">
        <f>HEX2DEC(LEFT(RIGHT(#REF!,2),1))</f>
        <v>#REF!</v>
      </c>
      <c r="N1949" s="17"/>
      <c r="O1949" s="17"/>
    </row>
    <row r="1950" spans="10:15">
      <c r="J1950" s="17" t="e">
        <f>HEX2DEC(#REF!)</f>
        <v>#REF!</v>
      </c>
      <c r="K1950" s="49" t="e">
        <f t="shared" ref="K1950" si="3679">J1950*$B$3</f>
        <v>#REF!</v>
      </c>
      <c r="L1950" s="49" t="e">
        <f t="shared" ref="L1950" si="3680">K1950+K1951+K1952</f>
        <v>#REF!</v>
      </c>
      <c r="M1950" s="50" t="e">
        <f t="shared" ref="M1950" si="3681">J1953+1</f>
        <v>#REF!</v>
      </c>
      <c r="N1950" s="17"/>
      <c r="O1950" s="17" t="e">
        <f t="shared" ref="O1950" si="3682">IF(AND(K1953=1,K1957=0),L1954-L1950,0)</f>
        <v>#REF!</v>
      </c>
    </row>
    <row r="1951" spans="10:15">
      <c r="J1951" s="17" t="e">
        <f>HEX2DEC(#REF!)</f>
        <v>#REF!</v>
      </c>
      <c r="K1951" s="49" t="e">
        <f t="shared" ref="K1951" si="3683">J1951*$B$2</f>
        <v>#REF!</v>
      </c>
      <c r="L1951" s="49"/>
      <c r="N1951" s="17"/>
      <c r="O1951" s="17"/>
    </row>
    <row r="1952" spans="10:15">
      <c r="J1952" s="17" t="e">
        <f>HEX2DEC(#REF!)</f>
        <v>#REF!</v>
      </c>
      <c r="K1952" s="49" t="e">
        <f t="shared" ref="K1952" si="3684">J1952*1000000000</f>
        <v>#REF!</v>
      </c>
      <c r="L1952" s="49"/>
      <c r="N1952" s="17"/>
      <c r="O1952" s="17"/>
    </row>
    <row r="1953" spans="10:15">
      <c r="J1953" s="17" t="e">
        <f>HEX2DEC(RIGHT(#REF!))</f>
        <v>#REF!</v>
      </c>
      <c r="K1953" s="49" t="e">
        <f>HEX2DEC(LEFT(RIGHT(#REF!,2),1))</f>
        <v>#REF!</v>
      </c>
      <c r="N1953" s="17"/>
      <c r="O1953" s="17"/>
    </row>
    <row r="1954" spans="10:15">
      <c r="J1954" s="17" t="e">
        <f>HEX2DEC(#REF!)</f>
        <v>#REF!</v>
      </c>
      <c r="K1954" s="49" t="e">
        <f t="shared" ref="K1954" si="3685">J1954*$B$3</f>
        <v>#REF!</v>
      </c>
      <c r="L1954" s="49" t="e">
        <f t="shared" ref="L1954" si="3686">K1954+K1955+K1956</f>
        <v>#REF!</v>
      </c>
      <c r="M1954" s="50" t="e">
        <f t="shared" ref="M1954" si="3687">J1957+1</f>
        <v>#REF!</v>
      </c>
      <c r="N1954" s="17"/>
      <c r="O1954" s="17" t="e">
        <f t="shared" ref="O1954" si="3688">IF(AND(K1957=1,K1961=0),L1958-L1954,0)</f>
        <v>#REF!</v>
      </c>
    </row>
    <row r="1955" spans="10:15">
      <c r="J1955" s="17" t="e">
        <f>HEX2DEC(#REF!)</f>
        <v>#REF!</v>
      </c>
      <c r="K1955" s="49" t="e">
        <f t="shared" ref="K1955" si="3689">J1955*$B$2</f>
        <v>#REF!</v>
      </c>
      <c r="L1955" s="49"/>
      <c r="N1955" s="17"/>
      <c r="O1955" s="17"/>
    </row>
    <row r="1956" spans="10:15">
      <c r="J1956" s="17" t="e">
        <f>HEX2DEC(#REF!)</f>
        <v>#REF!</v>
      </c>
      <c r="K1956" s="49" t="e">
        <f t="shared" ref="K1956" si="3690">J1956*1000000000</f>
        <v>#REF!</v>
      </c>
      <c r="L1956" s="49"/>
      <c r="N1956" s="17"/>
      <c r="O1956" s="17"/>
    </row>
    <row r="1957" spans="10:15">
      <c r="J1957" s="17" t="e">
        <f>HEX2DEC(RIGHT(#REF!))</f>
        <v>#REF!</v>
      </c>
      <c r="K1957" s="49" t="e">
        <f>HEX2DEC(LEFT(RIGHT(#REF!,2),1))</f>
        <v>#REF!</v>
      </c>
      <c r="N1957" s="17"/>
      <c r="O1957" s="17"/>
    </row>
    <row r="1958" spans="10:15">
      <c r="J1958" s="17" t="e">
        <f>HEX2DEC(#REF!)</f>
        <v>#REF!</v>
      </c>
      <c r="K1958" s="49" t="e">
        <f t="shared" ref="K1958" si="3691">J1958*$B$3</f>
        <v>#REF!</v>
      </c>
      <c r="L1958" s="49" t="e">
        <f t="shared" ref="L1958" si="3692">K1958+K1959+K1960</f>
        <v>#REF!</v>
      </c>
      <c r="M1958" s="50" t="e">
        <f t="shared" ref="M1958" si="3693">J1961+1</f>
        <v>#REF!</v>
      </c>
      <c r="N1958" s="17"/>
      <c r="O1958" s="17" t="e">
        <f t="shared" ref="O1958" si="3694">IF(AND(K1961=1,K1965=0),L1962-L1958,0)</f>
        <v>#REF!</v>
      </c>
    </row>
    <row r="1959" spans="10:15">
      <c r="J1959" s="17" t="e">
        <f>HEX2DEC(#REF!)</f>
        <v>#REF!</v>
      </c>
      <c r="K1959" s="49" t="e">
        <f t="shared" ref="K1959" si="3695">J1959*$B$2</f>
        <v>#REF!</v>
      </c>
      <c r="L1959" s="49"/>
      <c r="N1959" s="17"/>
      <c r="O1959" s="17"/>
    </row>
    <row r="1960" spans="10:15">
      <c r="J1960" s="17" t="e">
        <f>HEX2DEC(#REF!)</f>
        <v>#REF!</v>
      </c>
      <c r="K1960" s="49" t="e">
        <f t="shared" ref="K1960" si="3696">J1960*1000000000</f>
        <v>#REF!</v>
      </c>
      <c r="L1960" s="49"/>
      <c r="N1960" s="17"/>
      <c r="O1960" s="17"/>
    </row>
    <row r="1961" spans="10:15">
      <c r="J1961" s="17" t="e">
        <f>HEX2DEC(RIGHT(#REF!))</f>
        <v>#REF!</v>
      </c>
      <c r="K1961" s="49" t="e">
        <f>HEX2DEC(LEFT(RIGHT(#REF!,2),1))</f>
        <v>#REF!</v>
      </c>
      <c r="N1961" s="17"/>
      <c r="O1961" s="17"/>
    </row>
    <row r="1962" spans="10:15">
      <c r="J1962" s="17" t="e">
        <f>HEX2DEC(#REF!)</f>
        <v>#REF!</v>
      </c>
      <c r="K1962" s="49" t="e">
        <f t="shared" ref="K1962" si="3697">J1962*$B$3</f>
        <v>#REF!</v>
      </c>
      <c r="L1962" s="49" t="e">
        <f t="shared" ref="L1962" si="3698">K1962+K1963+K1964</f>
        <v>#REF!</v>
      </c>
      <c r="M1962" s="50" t="e">
        <f t="shared" ref="M1962" si="3699">J1965+1</f>
        <v>#REF!</v>
      </c>
      <c r="N1962" s="17"/>
      <c r="O1962" s="17" t="e">
        <f t="shared" ref="O1962" si="3700">IF(AND(K1965=1,K1969=0),L1966-L1962,0)</f>
        <v>#REF!</v>
      </c>
    </row>
    <row r="1963" spans="10:15">
      <c r="J1963" s="17" t="e">
        <f>HEX2DEC(#REF!)</f>
        <v>#REF!</v>
      </c>
      <c r="K1963" s="49" t="e">
        <f t="shared" ref="K1963" si="3701">J1963*$B$2</f>
        <v>#REF!</v>
      </c>
      <c r="L1963" s="49"/>
      <c r="N1963" s="17"/>
      <c r="O1963" s="17"/>
    </row>
    <row r="1964" spans="10:15">
      <c r="J1964" s="17" t="e">
        <f>HEX2DEC(#REF!)</f>
        <v>#REF!</v>
      </c>
      <c r="K1964" s="49" t="e">
        <f t="shared" ref="K1964" si="3702">J1964*1000000000</f>
        <v>#REF!</v>
      </c>
      <c r="L1964" s="49"/>
      <c r="N1964" s="17"/>
      <c r="O1964" s="17"/>
    </row>
    <row r="1965" spans="10:15">
      <c r="J1965" s="17" t="e">
        <f>HEX2DEC(RIGHT(#REF!))</f>
        <v>#REF!</v>
      </c>
      <c r="K1965" s="49" t="e">
        <f>HEX2DEC(LEFT(RIGHT(#REF!,2),1))</f>
        <v>#REF!</v>
      </c>
      <c r="N1965" s="17"/>
      <c r="O1965" s="17"/>
    </row>
    <row r="1966" spans="10:15">
      <c r="J1966" s="17" t="e">
        <f>HEX2DEC(#REF!)</f>
        <v>#REF!</v>
      </c>
      <c r="K1966" s="49" t="e">
        <f t="shared" ref="K1966" si="3703">J1966*$B$3</f>
        <v>#REF!</v>
      </c>
      <c r="L1966" s="49" t="e">
        <f t="shared" ref="L1966" si="3704">K1966+K1967+K1968</f>
        <v>#REF!</v>
      </c>
      <c r="M1966" s="50" t="e">
        <f t="shared" ref="M1966" si="3705">J1969+1</f>
        <v>#REF!</v>
      </c>
      <c r="N1966" s="17"/>
      <c r="O1966" s="17" t="e">
        <f t="shared" ref="O1966" si="3706">IF(AND(K1969=1,K1973=0),L1970-L1966,0)</f>
        <v>#REF!</v>
      </c>
    </row>
    <row r="1967" spans="10:15">
      <c r="J1967" s="17" t="e">
        <f>HEX2DEC(#REF!)</f>
        <v>#REF!</v>
      </c>
      <c r="K1967" s="49" t="e">
        <f t="shared" ref="K1967" si="3707">J1967*$B$2</f>
        <v>#REF!</v>
      </c>
      <c r="L1967" s="49"/>
      <c r="N1967" s="17"/>
      <c r="O1967" s="17"/>
    </row>
    <row r="1968" spans="10:15">
      <c r="J1968" s="17" t="e">
        <f>HEX2DEC(#REF!)</f>
        <v>#REF!</v>
      </c>
      <c r="K1968" s="49" t="e">
        <f t="shared" ref="K1968" si="3708">J1968*1000000000</f>
        <v>#REF!</v>
      </c>
      <c r="L1968" s="49"/>
      <c r="N1968" s="17"/>
      <c r="O1968" s="17"/>
    </row>
    <row r="1969" spans="10:15">
      <c r="J1969" s="17" t="e">
        <f>HEX2DEC(RIGHT(#REF!))</f>
        <v>#REF!</v>
      </c>
      <c r="K1969" s="49" t="e">
        <f>HEX2DEC(LEFT(RIGHT(#REF!,2),1))</f>
        <v>#REF!</v>
      </c>
      <c r="N1969" s="17"/>
      <c r="O1969" s="17"/>
    </row>
    <row r="1970" spans="10:15">
      <c r="J1970" s="17" t="e">
        <f>HEX2DEC(#REF!)</f>
        <v>#REF!</v>
      </c>
      <c r="K1970" s="49" t="e">
        <f t="shared" ref="K1970" si="3709">J1970*$B$3</f>
        <v>#REF!</v>
      </c>
      <c r="L1970" s="49" t="e">
        <f t="shared" ref="L1970" si="3710">K1970+K1971+K1972</f>
        <v>#REF!</v>
      </c>
      <c r="M1970" s="50" t="e">
        <f t="shared" ref="M1970" si="3711">J1973+1</f>
        <v>#REF!</v>
      </c>
      <c r="N1970" s="17"/>
      <c r="O1970" s="17" t="e">
        <f t="shared" ref="O1970" si="3712">IF(AND(K1973=1,K1977=0),L1974-L1970,0)</f>
        <v>#REF!</v>
      </c>
    </row>
    <row r="1971" spans="10:15">
      <c r="J1971" s="17" t="e">
        <f>HEX2DEC(#REF!)</f>
        <v>#REF!</v>
      </c>
      <c r="K1971" s="49" t="e">
        <f t="shared" ref="K1971" si="3713">J1971*$B$2</f>
        <v>#REF!</v>
      </c>
      <c r="L1971" s="49"/>
      <c r="N1971" s="17"/>
      <c r="O1971" s="17"/>
    </row>
    <row r="1972" spans="10:15">
      <c r="J1972" s="17" t="e">
        <f>HEX2DEC(#REF!)</f>
        <v>#REF!</v>
      </c>
      <c r="K1972" s="49" t="e">
        <f t="shared" ref="K1972" si="3714">J1972*1000000000</f>
        <v>#REF!</v>
      </c>
      <c r="L1972" s="49"/>
      <c r="N1972" s="17"/>
      <c r="O1972" s="17"/>
    </row>
    <row r="1973" spans="10:15">
      <c r="J1973" s="17" t="e">
        <f>HEX2DEC(RIGHT(#REF!))</f>
        <v>#REF!</v>
      </c>
      <c r="K1973" s="49" t="e">
        <f>HEX2DEC(LEFT(RIGHT(#REF!,2),1))</f>
        <v>#REF!</v>
      </c>
      <c r="N1973" s="17"/>
      <c r="O1973" s="17"/>
    </row>
    <row r="1974" spans="10:15">
      <c r="J1974" s="17" t="e">
        <f>HEX2DEC(#REF!)</f>
        <v>#REF!</v>
      </c>
      <c r="K1974" s="49" t="e">
        <f t="shared" ref="K1974" si="3715">J1974*$B$3</f>
        <v>#REF!</v>
      </c>
      <c r="L1974" s="49" t="e">
        <f t="shared" ref="L1974" si="3716">K1974+K1975+K1976</f>
        <v>#REF!</v>
      </c>
      <c r="M1974" s="50" t="e">
        <f t="shared" ref="M1974" si="3717">J1977+1</f>
        <v>#REF!</v>
      </c>
      <c r="N1974" s="17"/>
      <c r="O1974" s="17" t="e">
        <f t="shared" ref="O1974" si="3718">IF(AND(K1977=1,K1981=0),L1978-L1974,0)</f>
        <v>#REF!</v>
      </c>
    </row>
    <row r="1975" spans="10:15">
      <c r="J1975" s="17" t="e">
        <f>HEX2DEC(#REF!)</f>
        <v>#REF!</v>
      </c>
      <c r="K1975" s="49" t="e">
        <f t="shared" ref="K1975" si="3719">J1975*$B$2</f>
        <v>#REF!</v>
      </c>
      <c r="L1975" s="49"/>
      <c r="N1975" s="17"/>
      <c r="O1975" s="17"/>
    </row>
    <row r="1976" spans="10:15">
      <c r="J1976" s="17" t="e">
        <f>HEX2DEC(#REF!)</f>
        <v>#REF!</v>
      </c>
      <c r="K1976" s="49" t="e">
        <f t="shared" ref="K1976" si="3720">J1976*1000000000</f>
        <v>#REF!</v>
      </c>
      <c r="L1976" s="49"/>
      <c r="N1976" s="17"/>
      <c r="O1976" s="17"/>
    </row>
    <row r="1977" spans="10:15">
      <c r="J1977" s="17" t="e">
        <f>HEX2DEC(RIGHT(#REF!))</f>
        <v>#REF!</v>
      </c>
      <c r="K1977" s="49" t="e">
        <f>HEX2DEC(LEFT(RIGHT(#REF!,2),1))</f>
        <v>#REF!</v>
      </c>
      <c r="N1977" s="17"/>
      <c r="O1977" s="17"/>
    </row>
    <row r="1978" spans="10:15">
      <c r="J1978" s="17" t="e">
        <f>HEX2DEC(#REF!)</f>
        <v>#REF!</v>
      </c>
      <c r="K1978" s="49" t="e">
        <f t="shared" ref="K1978" si="3721">J1978*$B$3</f>
        <v>#REF!</v>
      </c>
      <c r="L1978" s="49" t="e">
        <f t="shared" ref="L1978" si="3722">K1978+K1979+K1980</f>
        <v>#REF!</v>
      </c>
      <c r="M1978" s="50" t="e">
        <f t="shared" ref="M1978" si="3723">J1981+1</f>
        <v>#REF!</v>
      </c>
      <c r="N1978" s="17"/>
      <c r="O1978" s="17" t="e">
        <f t="shared" ref="O1978" si="3724">IF(AND(K1981=1,K1985=0),L1982-L1978,0)</f>
        <v>#REF!</v>
      </c>
    </row>
    <row r="1979" spans="10:15">
      <c r="J1979" s="17" t="e">
        <f>HEX2DEC(#REF!)</f>
        <v>#REF!</v>
      </c>
      <c r="K1979" s="49" t="e">
        <f t="shared" ref="K1979" si="3725">J1979*$B$2</f>
        <v>#REF!</v>
      </c>
      <c r="L1979" s="49"/>
      <c r="N1979" s="17"/>
      <c r="O1979" s="17"/>
    </row>
    <row r="1980" spans="10:15">
      <c r="J1980" s="17" t="e">
        <f>HEX2DEC(#REF!)</f>
        <v>#REF!</v>
      </c>
      <c r="K1980" s="49" t="e">
        <f t="shared" ref="K1980" si="3726">J1980*1000000000</f>
        <v>#REF!</v>
      </c>
      <c r="L1980" s="49"/>
      <c r="N1980" s="17"/>
      <c r="O1980" s="17"/>
    </row>
    <row r="1981" spans="10:15">
      <c r="J1981" s="17" t="e">
        <f>HEX2DEC(RIGHT(#REF!))</f>
        <v>#REF!</v>
      </c>
      <c r="K1981" s="49" t="e">
        <f>HEX2DEC(LEFT(RIGHT(#REF!,2),1))</f>
        <v>#REF!</v>
      </c>
      <c r="N1981" s="17"/>
      <c r="O1981" s="17"/>
    </row>
    <row r="1982" spans="10:15">
      <c r="J1982" s="17" t="e">
        <f>HEX2DEC(#REF!)</f>
        <v>#REF!</v>
      </c>
      <c r="K1982" s="49" t="e">
        <f t="shared" ref="K1982" si="3727">J1982*$B$3</f>
        <v>#REF!</v>
      </c>
      <c r="L1982" s="49" t="e">
        <f t="shared" ref="L1982" si="3728">K1982+K1983+K1984</f>
        <v>#REF!</v>
      </c>
      <c r="M1982" s="50" t="e">
        <f t="shared" ref="M1982" si="3729">J1985+1</f>
        <v>#REF!</v>
      </c>
      <c r="N1982" s="17"/>
      <c r="O1982" s="17" t="e">
        <f t="shared" ref="O1982" si="3730">IF(AND(K1985=1,K1989=0),L1986-L1982,0)</f>
        <v>#REF!</v>
      </c>
    </row>
    <row r="1983" spans="10:15">
      <c r="J1983" s="17" t="e">
        <f>HEX2DEC(#REF!)</f>
        <v>#REF!</v>
      </c>
      <c r="K1983" s="49" t="e">
        <f t="shared" ref="K1983" si="3731">J1983*$B$2</f>
        <v>#REF!</v>
      </c>
      <c r="L1983" s="49"/>
      <c r="N1983" s="17"/>
      <c r="O1983" s="17"/>
    </row>
    <row r="1984" spans="10:15">
      <c r="J1984" s="17" t="e">
        <f>HEX2DEC(#REF!)</f>
        <v>#REF!</v>
      </c>
      <c r="K1984" s="49" t="e">
        <f t="shared" ref="K1984" si="3732">J1984*1000000000</f>
        <v>#REF!</v>
      </c>
      <c r="L1984" s="49"/>
      <c r="N1984" s="17"/>
      <c r="O1984" s="17"/>
    </row>
    <row r="1985" spans="10:15">
      <c r="J1985" s="17" t="e">
        <f>HEX2DEC(RIGHT(#REF!))</f>
        <v>#REF!</v>
      </c>
      <c r="K1985" s="49" t="e">
        <f>HEX2DEC(LEFT(RIGHT(#REF!,2),1))</f>
        <v>#REF!</v>
      </c>
      <c r="N1985" s="17"/>
      <c r="O1985" s="17"/>
    </row>
    <row r="1986" spans="10:15">
      <c r="J1986" s="17" t="e">
        <f>HEX2DEC(#REF!)</f>
        <v>#REF!</v>
      </c>
      <c r="K1986" s="49" t="e">
        <f t="shared" ref="K1986" si="3733">J1986*$B$3</f>
        <v>#REF!</v>
      </c>
      <c r="L1986" s="49" t="e">
        <f t="shared" ref="L1986" si="3734">K1986+K1987+K1988</f>
        <v>#REF!</v>
      </c>
      <c r="M1986" s="50" t="e">
        <f t="shared" ref="M1986" si="3735">J1989+1</f>
        <v>#REF!</v>
      </c>
      <c r="N1986" s="17"/>
      <c r="O1986" s="17" t="e">
        <f t="shared" ref="O1986" si="3736">IF(AND(K1989=1,K1993=0),L1990-L1986,0)</f>
        <v>#REF!</v>
      </c>
    </row>
    <row r="1987" spans="10:15">
      <c r="J1987" s="17" t="e">
        <f>HEX2DEC(#REF!)</f>
        <v>#REF!</v>
      </c>
      <c r="K1987" s="49" t="e">
        <f t="shared" ref="K1987" si="3737">J1987*$B$2</f>
        <v>#REF!</v>
      </c>
      <c r="L1987" s="49"/>
      <c r="N1987" s="17"/>
      <c r="O1987" s="17"/>
    </row>
    <row r="1988" spans="10:15">
      <c r="J1988" s="17" t="e">
        <f>HEX2DEC(#REF!)</f>
        <v>#REF!</v>
      </c>
      <c r="K1988" s="49" t="e">
        <f t="shared" ref="K1988" si="3738">J1988*1000000000</f>
        <v>#REF!</v>
      </c>
      <c r="L1988" s="49"/>
      <c r="N1988" s="17"/>
      <c r="O1988" s="17"/>
    </row>
    <row r="1989" spans="10:15">
      <c r="J1989" s="17" t="e">
        <f>HEX2DEC(RIGHT(#REF!))</f>
        <v>#REF!</v>
      </c>
      <c r="K1989" s="49" t="e">
        <f>HEX2DEC(LEFT(RIGHT(#REF!,2),1))</f>
        <v>#REF!</v>
      </c>
      <c r="N1989" s="17"/>
      <c r="O1989" s="17"/>
    </row>
    <row r="1990" spans="10:15">
      <c r="J1990" s="17" t="e">
        <f>HEX2DEC(#REF!)</f>
        <v>#REF!</v>
      </c>
      <c r="K1990" s="49" t="e">
        <f t="shared" ref="K1990" si="3739">J1990*$B$3</f>
        <v>#REF!</v>
      </c>
      <c r="L1990" s="49" t="e">
        <f t="shared" ref="L1990" si="3740">K1990+K1991+K1992</f>
        <v>#REF!</v>
      </c>
      <c r="M1990" s="50" t="e">
        <f t="shared" ref="M1990" si="3741">J1993+1</f>
        <v>#REF!</v>
      </c>
      <c r="N1990" s="17"/>
      <c r="O1990" s="17" t="e">
        <f t="shared" ref="O1990" si="3742">IF(AND(K1993=1,K1997=0),L1994-L1990,0)</f>
        <v>#REF!</v>
      </c>
    </row>
    <row r="1991" spans="10:15">
      <c r="J1991" s="17" t="e">
        <f>HEX2DEC(#REF!)</f>
        <v>#REF!</v>
      </c>
      <c r="K1991" s="49" t="e">
        <f t="shared" ref="K1991" si="3743">J1991*$B$2</f>
        <v>#REF!</v>
      </c>
      <c r="L1991" s="49"/>
      <c r="N1991" s="17"/>
      <c r="O1991" s="17"/>
    </row>
    <row r="1992" spans="10:15">
      <c r="J1992" s="17" t="e">
        <f>HEX2DEC(#REF!)</f>
        <v>#REF!</v>
      </c>
      <c r="K1992" s="49" t="e">
        <f t="shared" ref="K1992" si="3744">J1992*1000000000</f>
        <v>#REF!</v>
      </c>
      <c r="L1992" s="49"/>
      <c r="N1992" s="17"/>
      <c r="O1992" s="17"/>
    </row>
    <row r="1993" spans="10:15">
      <c r="J1993" s="17" t="e">
        <f>HEX2DEC(RIGHT(#REF!))</f>
        <v>#REF!</v>
      </c>
      <c r="K1993" s="49" t="e">
        <f>HEX2DEC(LEFT(RIGHT(#REF!,2),1))</f>
        <v>#REF!</v>
      </c>
      <c r="N1993" s="17"/>
      <c r="O1993" s="17"/>
    </row>
    <row r="1994" spans="10:15">
      <c r="J1994" s="17" t="e">
        <f>HEX2DEC(#REF!)</f>
        <v>#REF!</v>
      </c>
      <c r="K1994" s="49" t="e">
        <f t="shared" ref="K1994" si="3745">J1994*$B$3</f>
        <v>#REF!</v>
      </c>
      <c r="L1994" s="49" t="e">
        <f t="shared" ref="L1994" si="3746">K1994+K1995+K1996</f>
        <v>#REF!</v>
      </c>
      <c r="M1994" s="50" t="e">
        <f t="shared" ref="M1994" si="3747">J1997+1</f>
        <v>#REF!</v>
      </c>
      <c r="N1994" s="17"/>
      <c r="O1994" s="17" t="e">
        <f t="shared" ref="O1994" si="3748">IF(AND(K1997=1,K2001=0),L1998-L1994,0)</f>
        <v>#REF!</v>
      </c>
    </row>
    <row r="1995" spans="10:15">
      <c r="J1995" s="17" t="e">
        <f>HEX2DEC(#REF!)</f>
        <v>#REF!</v>
      </c>
      <c r="K1995" s="49" t="e">
        <f t="shared" ref="K1995" si="3749">J1995*$B$2</f>
        <v>#REF!</v>
      </c>
      <c r="L1995" s="49"/>
      <c r="N1995" s="17"/>
      <c r="O1995" s="17"/>
    </row>
    <row r="1996" spans="10:15">
      <c r="J1996" s="17" t="e">
        <f>HEX2DEC(#REF!)</f>
        <v>#REF!</v>
      </c>
      <c r="K1996" s="49" t="e">
        <f t="shared" ref="K1996" si="3750">J1996*1000000000</f>
        <v>#REF!</v>
      </c>
      <c r="L1996" s="49"/>
      <c r="N1996" s="17"/>
      <c r="O1996" s="17"/>
    </row>
    <row r="1997" spans="10:15">
      <c r="J1997" s="17" t="e">
        <f>HEX2DEC(RIGHT(#REF!))</f>
        <v>#REF!</v>
      </c>
      <c r="K1997" s="49" t="e">
        <f>HEX2DEC(LEFT(RIGHT(#REF!,2),1))</f>
        <v>#REF!</v>
      </c>
      <c r="N1997" s="17"/>
      <c r="O1997" s="17"/>
    </row>
    <row r="1998" spans="10:15">
      <c r="J1998" s="17" t="e">
        <f>HEX2DEC(#REF!)</f>
        <v>#REF!</v>
      </c>
      <c r="K1998" s="49" t="e">
        <f t="shared" ref="K1998" si="3751">J1998*$B$3</f>
        <v>#REF!</v>
      </c>
      <c r="L1998" s="49" t="e">
        <f t="shared" ref="L1998" si="3752">K1998+K1999+K2000</f>
        <v>#REF!</v>
      </c>
      <c r="M1998" s="50" t="e">
        <f t="shared" ref="M1998" si="3753">J2001+1</f>
        <v>#REF!</v>
      </c>
      <c r="N1998" s="17"/>
      <c r="O1998" s="17" t="e">
        <f t="shared" ref="O1998" si="3754">IF(AND(K2001=1,K2005=0),L2002-L1998,0)</f>
        <v>#REF!</v>
      </c>
    </row>
    <row r="1999" spans="10:15">
      <c r="J1999" s="17" t="e">
        <f>HEX2DEC(#REF!)</f>
        <v>#REF!</v>
      </c>
      <c r="K1999" s="49" t="e">
        <f t="shared" ref="K1999" si="3755">J1999*$B$2</f>
        <v>#REF!</v>
      </c>
      <c r="L1999" s="49"/>
      <c r="N1999" s="17"/>
      <c r="O1999" s="17"/>
    </row>
    <row r="2000" spans="10:15">
      <c r="J2000" s="17" t="e">
        <f>HEX2DEC(#REF!)</f>
        <v>#REF!</v>
      </c>
      <c r="K2000" s="49" t="e">
        <f t="shared" ref="K2000" si="3756">J2000*1000000000</f>
        <v>#REF!</v>
      </c>
      <c r="L2000" s="49"/>
      <c r="N2000" s="17"/>
      <c r="O2000" s="17"/>
    </row>
    <row r="2001" spans="10:15">
      <c r="J2001" s="17" t="e">
        <f>HEX2DEC(RIGHT(#REF!))</f>
        <v>#REF!</v>
      </c>
      <c r="K2001" s="49" t="e">
        <f>HEX2DEC(LEFT(RIGHT(#REF!,2),1))</f>
        <v>#REF!</v>
      </c>
      <c r="N2001" s="17"/>
      <c r="O2001" s="17"/>
    </row>
    <row r="2002" spans="10:15">
      <c r="J2002" s="17" t="e">
        <f>HEX2DEC(#REF!)</f>
        <v>#REF!</v>
      </c>
      <c r="K2002" s="49" t="e">
        <f t="shared" ref="K2002" si="3757">J2002*$B$3</f>
        <v>#REF!</v>
      </c>
      <c r="L2002" s="49" t="e">
        <f t="shared" ref="L2002" si="3758">K2002+K2003+K2004</f>
        <v>#REF!</v>
      </c>
      <c r="M2002" s="50" t="e">
        <f t="shared" ref="M2002" si="3759">J2005+1</f>
        <v>#REF!</v>
      </c>
      <c r="N2002" s="17"/>
      <c r="O2002" s="17" t="e">
        <f t="shared" ref="O2002" si="3760">IF(AND(K2005=1,K2009=0),L2006-L2002,0)</f>
        <v>#REF!</v>
      </c>
    </row>
    <row r="2003" spans="10:15">
      <c r="J2003" s="17" t="e">
        <f>HEX2DEC(#REF!)</f>
        <v>#REF!</v>
      </c>
      <c r="K2003" s="49" t="e">
        <f t="shared" ref="K2003" si="3761">J2003*$B$2</f>
        <v>#REF!</v>
      </c>
      <c r="L2003" s="49"/>
      <c r="N2003" s="17"/>
      <c r="O2003" s="17"/>
    </row>
    <row r="2004" spans="10:15">
      <c r="J2004" s="17" t="e">
        <f>HEX2DEC(#REF!)</f>
        <v>#REF!</v>
      </c>
      <c r="K2004" s="49" t="e">
        <f t="shared" ref="K2004" si="3762">J2004*1000000000</f>
        <v>#REF!</v>
      </c>
      <c r="L2004" s="49"/>
      <c r="N2004" s="17"/>
      <c r="O2004" s="17"/>
    </row>
    <row r="2005" spans="10:15">
      <c r="J2005" s="17" t="e">
        <f>HEX2DEC(RIGHT(#REF!))</f>
        <v>#REF!</v>
      </c>
      <c r="K2005" s="49" t="e">
        <f>HEX2DEC(LEFT(RIGHT(#REF!,2),1))</f>
        <v>#REF!</v>
      </c>
      <c r="N2005" s="17"/>
      <c r="O2005" s="17"/>
    </row>
    <row r="2006" spans="10:15">
      <c r="J2006" s="17" t="e">
        <f>HEX2DEC(#REF!)</f>
        <v>#REF!</v>
      </c>
      <c r="K2006" s="49" t="e">
        <f t="shared" ref="K2006" si="3763">J2006*$B$3</f>
        <v>#REF!</v>
      </c>
      <c r="L2006" s="49" t="e">
        <f t="shared" ref="L2006" si="3764">K2006+K2007+K2008</f>
        <v>#REF!</v>
      </c>
      <c r="M2006" s="50" t="e">
        <f t="shared" ref="M2006" si="3765">J2009+1</f>
        <v>#REF!</v>
      </c>
      <c r="N2006" s="17"/>
      <c r="O2006" s="17" t="e">
        <f t="shared" ref="O2006" si="3766">IF(AND(K2009=1,K2013=0),L2010-L2006,0)</f>
        <v>#REF!</v>
      </c>
    </row>
    <row r="2007" spans="10:15">
      <c r="J2007" s="17" t="e">
        <f>HEX2DEC(#REF!)</f>
        <v>#REF!</v>
      </c>
      <c r="K2007" s="49" t="e">
        <f t="shared" ref="K2007" si="3767">J2007*$B$2</f>
        <v>#REF!</v>
      </c>
      <c r="L2007" s="49"/>
      <c r="N2007" s="17"/>
      <c r="O2007" s="17"/>
    </row>
    <row r="2008" spans="10:15">
      <c r="J2008" s="17" t="e">
        <f>HEX2DEC(#REF!)</f>
        <v>#REF!</v>
      </c>
      <c r="K2008" s="49" t="e">
        <f t="shared" ref="K2008" si="3768">J2008*1000000000</f>
        <v>#REF!</v>
      </c>
      <c r="L2008" s="49"/>
      <c r="N2008" s="17"/>
      <c r="O2008" s="17"/>
    </row>
    <row r="2009" spans="10:15">
      <c r="J2009" s="17" t="e">
        <f>HEX2DEC(RIGHT(#REF!))</f>
        <v>#REF!</v>
      </c>
      <c r="K2009" s="49" t="e">
        <f>HEX2DEC(LEFT(RIGHT(#REF!,2),1))</f>
        <v>#REF!</v>
      </c>
      <c r="N2009" s="17"/>
      <c r="O2009" s="17"/>
    </row>
    <row r="2010" spans="10:15">
      <c r="J2010" s="17" t="e">
        <f>HEX2DEC(#REF!)</f>
        <v>#REF!</v>
      </c>
      <c r="K2010" s="49" t="e">
        <f t="shared" ref="K2010" si="3769">J2010*$B$3</f>
        <v>#REF!</v>
      </c>
      <c r="L2010" s="49" t="e">
        <f t="shared" ref="L2010" si="3770">K2010+K2011+K2012</f>
        <v>#REF!</v>
      </c>
      <c r="M2010" s="50" t="e">
        <f t="shared" ref="M2010" si="3771">J2013+1</f>
        <v>#REF!</v>
      </c>
      <c r="N2010" s="17"/>
      <c r="O2010" s="17" t="e">
        <f t="shared" ref="O2010" si="3772">IF(AND(K2013=1,K2017=0),L2014-L2010,0)</f>
        <v>#REF!</v>
      </c>
    </row>
    <row r="2011" spans="10:15">
      <c r="J2011" s="17" t="e">
        <f>HEX2DEC(#REF!)</f>
        <v>#REF!</v>
      </c>
      <c r="K2011" s="49" t="e">
        <f t="shared" ref="K2011" si="3773">J2011*$B$2</f>
        <v>#REF!</v>
      </c>
      <c r="L2011" s="49"/>
      <c r="N2011" s="17"/>
      <c r="O2011" s="17"/>
    </row>
    <row r="2012" spans="10:15">
      <c r="J2012" s="17" t="e">
        <f>HEX2DEC(#REF!)</f>
        <v>#REF!</v>
      </c>
      <c r="K2012" s="49" t="e">
        <f t="shared" ref="K2012" si="3774">J2012*1000000000</f>
        <v>#REF!</v>
      </c>
      <c r="L2012" s="49"/>
      <c r="N2012" s="17"/>
      <c r="O2012" s="17"/>
    </row>
    <row r="2013" spans="10:15">
      <c r="J2013" s="17" t="e">
        <f>HEX2DEC(RIGHT(#REF!))</f>
        <v>#REF!</v>
      </c>
      <c r="K2013" s="49" t="e">
        <f>HEX2DEC(LEFT(RIGHT(#REF!,2),1))</f>
        <v>#REF!</v>
      </c>
      <c r="N2013" s="17"/>
      <c r="O2013" s="17"/>
    </row>
    <row r="2014" spans="10:15">
      <c r="J2014" s="17" t="e">
        <f>HEX2DEC(#REF!)</f>
        <v>#REF!</v>
      </c>
      <c r="K2014" s="49" t="e">
        <f t="shared" ref="K2014" si="3775">J2014*$B$3</f>
        <v>#REF!</v>
      </c>
      <c r="L2014" s="49" t="e">
        <f t="shared" ref="L2014" si="3776">K2014+K2015+K2016</f>
        <v>#REF!</v>
      </c>
      <c r="M2014" s="50" t="e">
        <f t="shared" ref="M2014" si="3777">J2017+1</f>
        <v>#REF!</v>
      </c>
      <c r="N2014" s="17"/>
      <c r="O2014" s="17" t="e">
        <f t="shared" ref="O2014" si="3778">IF(AND(K2017=1,K2021=0),L2018-L2014,0)</f>
        <v>#REF!</v>
      </c>
    </row>
    <row r="2015" spans="10:15">
      <c r="J2015" s="17" t="e">
        <f>HEX2DEC(#REF!)</f>
        <v>#REF!</v>
      </c>
      <c r="K2015" s="49" t="e">
        <f t="shared" ref="K2015" si="3779">J2015*$B$2</f>
        <v>#REF!</v>
      </c>
      <c r="L2015" s="49"/>
      <c r="N2015" s="17"/>
      <c r="O2015" s="17"/>
    </row>
    <row r="2016" spans="10:15">
      <c r="J2016" s="17" t="e">
        <f>HEX2DEC(#REF!)</f>
        <v>#REF!</v>
      </c>
      <c r="K2016" s="49" t="e">
        <f t="shared" ref="K2016" si="3780">J2016*1000000000</f>
        <v>#REF!</v>
      </c>
      <c r="L2016" s="49"/>
      <c r="N2016" s="17"/>
      <c r="O2016" s="17"/>
    </row>
    <row r="2017" spans="10:15">
      <c r="J2017" s="17" t="e">
        <f>HEX2DEC(RIGHT(#REF!))</f>
        <v>#REF!</v>
      </c>
      <c r="K2017" s="49" t="e">
        <f>HEX2DEC(LEFT(RIGHT(#REF!,2),1))</f>
        <v>#REF!</v>
      </c>
      <c r="N2017" s="17"/>
      <c r="O2017" s="17"/>
    </row>
    <row r="2018" spans="10:15">
      <c r="J2018" s="17" t="e">
        <f>HEX2DEC(#REF!)</f>
        <v>#REF!</v>
      </c>
      <c r="K2018" s="49" t="e">
        <f t="shared" ref="K2018" si="3781">J2018*$B$3</f>
        <v>#REF!</v>
      </c>
      <c r="L2018" s="49" t="e">
        <f t="shared" ref="L2018" si="3782">K2018+K2019+K2020</f>
        <v>#REF!</v>
      </c>
      <c r="M2018" s="50" t="e">
        <f t="shared" ref="M2018" si="3783">J2021+1</f>
        <v>#REF!</v>
      </c>
      <c r="N2018" s="17"/>
      <c r="O2018" s="17" t="e">
        <f t="shared" ref="O2018" si="3784">IF(AND(K2021=1,K2025=0),L2022-L2018,0)</f>
        <v>#REF!</v>
      </c>
    </row>
    <row r="2019" spans="10:15">
      <c r="J2019" s="17" t="e">
        <f>HEX2DEC(#REF!)</f>
        <v>#REF!</v>
      </c>
      <c r="K2019" s="49" t="e">
        <f t="shared" ref="K2019" si="3785">J2019*$B$2</f>
        <v>#REF!</v>
      </c>
      <c r="L2019" s="49"/>
      <c r="N2019" s="17"/>
      <c r="O2019" s="17"/>
    </row>
    <row r="2020" spans="10:15">
      <c r="J2020" s="17" t="e">
        <f>HEX2DEC(#REF!)</f>
        <v>#REF!</v>
      </c>
      <c r="K2020" s="49" t="e">
        <f t="shared" ref="K2020" si="3786">J2020*1000000000</f>
        <v>#REF!</v>
      </c>
      <c r="L2020" s="49"/>
      <c r="N2020" s="17"/>
      <c r="O2020" s="17"/>
    </row>
    <row r="2021" spans="10:15">
      <c r="J2021" s="17" t="e">
        <f>HEX2DEC(RIGHT(#REF!))</f>
        <v>#REF!</v>
      </c>
      <c r="K2021" s="49" t="e">
        <f>HEX2DEC(LEFT(RIGHT(#REF!,2),1))</f>
        <v>#REF!</v>
      </c>
      <c r="N2021" s="17"/>
      <c r="O2021" s="17"/>
    </row>
    <row r="2022" spans="10:15">
      <c r="J2022" s="17" t="e">
        <f>HEX2DEC(#REF!)</f>
        <v>#REF!</v>
      </c>
      <c r="K2022" s="49" t="e">
        <f t="shared" ref="K2022" si="3787">J2022*$B$3</f>
        <v>#REF!</v>
      </c>
      <c r="L2022" s="49" t="e">
        <f t="shared" ref="L2022" si="3788">K2022+K2023+K2024</f>
        <v>#REF!</v>
      </c>
      <c r="M2022" s="50" t="e">
        <f t="shared" ref="M2022" si="3789">J2025+1</f>
        <v>#REF!</v>
      </c>
      <c r="N2022" s="17"/>
      <c r="O2022" s="17" t="e">
        <f t="shared" ref="O2022" si="3790">IF(AND(K2025=1,K2029=0),L2026-L2022,0)</f>
        <v>#REF!</v>
      </c>
    </row>
    <row r="2023" spans="10:15">
      <c r="J2023" s="17" t="e">
        <f>HEX2DEC(#REF!)</f>
        <v>#REF!</v>
      </c>
      <c r="K2023" s="49" t="e">
        <f t="shared" ref="K2023" si="3791">J2023*$B$2</f>
        <v>#REF!</v>
      </c>
      <c r="L2023" s="49"/>
      <c r="N2023" s="17"/>
      <c r="O2023" s="17"/>
    </row>
    <row r="2024" spans="10:15">
      <c r="J2024" s="17" t="e">
        <f>HEX2DEC(#REF!)</f>
        <v>#REF!</v>
      </c>
      <c r="K2024" s="49" t="e">
        <f t="shared" ref="K2024" si="3792">J2024*1000000000</f>
        <v>#REF!</v>
      </c>
      <c r="L2024" s="49"/>
      <c r="N2024" s="17"/>
      <c r="O2024" s="17"/>
    </row>
    <row r="2025" spans="10:15">
      <c r="J2025" s="17" t="e">
        <f>HEX2DEC(RIGHT(#REF!))</f>
        <v>#REF!</v>
      </c>
      <c r="K2025" s="49" t="e">
        <f>HEX2DEC(LEFT(RIGHT(#REF!,2),1))</f>
        <v>#REF!</v>
      </c>
      <c r="N2025" s="17"/>
      <c r="O2025" s="17"/>
    </row>
    <row r="2026" spans="10:15">
      <c r="J2026" s="17" t="e">
        <f>HEX2DEC(#REF!)</f>
        <v>#REF!</v>
      </c>
      <c r="K2026" s="49" t="e">
        <f t="shared" ref="K2026" si="3793">J2026*$B$3</f>
        <v>#REF!</v>
      </c>
      <c r="L2026" s="49" t="e">
        <f t="shared" ref="L2026" si="3794">K2026+K2027+K2028</f>
        <v>#REF!</v>
      </c>
      <c r="M2026" s="50" t="e">
        <f t="shared" ref="M2026" si="3795">J2029+1</f>
        <v>#REF!</v>
      </c>
      <c r="N2026" s="17"/>
      <c r="O2026" s="17" t="e">
        <f t="shared" ref="O2026" si="3796">IF(AND(K2029=1,K2033=0),L2030-L2026,0)</f>
        <v>#REF!</v>
      </c>
    </row>
    <row r="2027" spans="10:15">
      <c r="J2027" s="17" t="e">
        <f>HEX2DEC(#REF!)</f>
        <v>#REF!</v>
      </c>
      <c r="K2027" s="49" t="e">
        <f t="shared" ref="K2027" si="3797">J2027*$B$2</f>
        <v>#REF!</v>
      </c>
      <c r="L2027" s="49"/>
      <c r="N2027" s="17"/>
      <c r="O2027" s="17"/>
    </row>
    <row r="2028" spans="10:15">
      <c r="J2028" s="17" t="e">
        <f>HEX2DEC(#REF!)</f>
        <v>#REF!</v>
      </c>
      <c r="K2028" s="49" t="e">
        <f t="shared" ref="K2028" si="3798">J2028*1000000000</f>
        <v>#REF!</v>
      </c>
      <c r="L2028" s="49"/>
      <c r="N2028" s="17"/>
      <c r="O2028" s="17"/>
    </row>
    <row r="2029" spans="10:15">
      <c r="J2029" s="17" t="e">
        <f>HEX2DEC(RIGHT(#REF!))</f>
        <v>#REF!</v>
      </c>
      <c r="K2029" s="49" t="e">
        <f>HEX2DEC(LEFT(RIGHT(#REF!,2),1))</f>
        <v>#REF!</v>
      </c>
      <c r="N2029" s="17"/>
      <c r="O2029" s="17"/>
    </row>
    <row r="2030" spans="10:15">
      <c r="J2030" s="17" t="e">
        <f>HEX2DEC(#REF!)</f>
        <v>#REF!</v>
      </c>
      <c r="K2030" s="49" t="e">
        <f t="shared" ref="K2030" si="3799">J2030*$B$3</f>
        <v>#REF!</v>
      </c>
      <c r="L2030" s="49" t="e">
        <f t="shared" ref="L2030" si="3800">K2030+K2031+K2032</f>
        <v>#REF!</v>
      </c>
      <c r="M2030" s="50" t="e">
        <f t="shared" ref="M2030" si="3801">J2033+1</f>
        <v>#REF!</v>
      </c>
      <c r="N2030" s="17"/>
      <c r="O2030" s="17" t="e">
        <f t="shared" ref="O2030" si="3802">IF(AND(K2033=1,K2037=0),L2034-L2030,0)</f>
        <v>#REF!</v>
      </c>
    </row>
    <row r="2031" spans="10:15">
      <c r="J2031" s="17" t="e">
        <f>HEX2DEC(#REF!)</f>
        <v>#REF!</v>
      </c>
      <c r="K2031" s="49" t="e">
        <f t="shared" ref="K2031" si="3803">J2031*$B$2</f>
        <v>#REF!</v>
      </c>
      <c r="L2031" s="49"/>
      <c r="N2031" s="17"/>
      <c r="O2031" s="17"/>
    </row>
    <row r="2032" spans="10:15">
      <c r="J2032" s="17" t="e">
        <f>HEX2DEC(#REF!)</f>
        <v>#REF!</v>
      </c>
      <c r="K2032" s="49" t="e">
        <f t="shared" ref="K2032" si="3804">J2032*1000000000</f>
        <v>#REF!</v>
      </c>
      <c r="L2032" s="49"/>
      <c r="N2032" s="17"/>
      <c r="O2032" s="17"/>
    </row>
    <row r="2033" spans="10:15">
      <c r="J2033" s="17" t="e">
        <f>HEX2DEC(RIGHT(#REF!))</f>
        <v>#REF!</v>
      </c>
      <c r="K2033" s="49" t="e">
        <f>HEX2DEC(LEFT(RIGHT(#REF!,2),1))</f>
        <v>#REF!</v>
      </c>
      <c r="N2033" s="17"/>
      <c r="O2033" s="17"/>
    </row>
    <row r="2034" spans="10:15">
      <c r="J2034" s="17" t="e">
        <f>HEX2DEC(#REF!)</f>
        <v>#REF!</v>
      </c>
      <c r="K2034" s="49" t="e">
        <f t="shared" ref="K2034" si="3805">J2034*$B$3</f>
        <v>#REF!</v>
      </c>
      <c r="L2034" s="49" t="e">
        <f t="shared" ref="L2034" si="3806">K2034+K2035+K2036</f>
        <v>#REF!</v>
      </c>
      <c r="M2034" s="50" t="e">
        <f t="shared" ref="M2034" si="3807">J2037+1</f>
        <v>#REF!</v>
      </c>
      <c r="N2034" s="17"/>
      <c r="O2034" s="17" t="e">
        <f t="shared" ref="O2034" si="3808">IF(AND(K2037=1,K2041=0),L2038-L2034,0)</f>
        <v>#REF!</v>
      </c>
    </row>
    <row r="2035" spans="10:15">
      <c r="J2035" s="17" t="e">
        <f>HEX2DEC(#REF!)</f>
        <v>#REF!</v>
      </c>
      <c r="K2035" s="49" t="e">
        <f t="shared" ref="K2035" si="3809">J2035*$B$2</f>
        <v>#REF!</v>
      </c>
      <c r="L2035" s="49"/>
      <c r="N2035" s="17"/>
      <c r="O2035" s="17"/>
    </row>
    <row r="2036" spans="10:15">
      <c r="J2036" s="17" t="e">
        <f>HEX2DEC(#REF!)</f>
        <v>#REF!</v>
      </c>
      <c r="K2036" s="49" t="e">
        <f t="shared" ref="K2036" si="3810">J2036*1000000000</f>
        <v>#REF!</v>
      </c>
      <c r="L2036" s="49"/>
      <c r="N2036" s="17"/>
      <c r="O2036" s="17"/>
    </row>
    <row r="2037" spans="10:15">
      <c r="J2037" s="17" t="e">
        <f>HEX2DEC(RIGHT(#REF!))</f>
        <v>#REF!</v>
      </c>
      <c r="K2037" s="49" t="e">
        <f>HEX2DEC(LEFT(RIGHT(#REF!,2),1))</f>
        <v>#REF!</v>
      </c>
      <c r="N2037" s="17"/>
      <c r="O2037" s="17"/>
    </row>
    <row r="2038" spans="10:15">
      <c r="J2038" s="17" t="e">
        <f>HEX2DEC(#REF!)</f>
        <v>#REF!</v>
      </c>
      <c r="K2038" s="49" t="e">
        <f t="shared" ref="K2038" si="3811">J2038*$B$3</f>
        <v>#REF!</v>
      </c>
      <c r="L2038" s="49" t="e">
        <f t="shared" ref="L2038" si="3812">K2038+K2039+K2040</f>
        <v>#REF!</v>
      </c>
      <c r="M2038" s="50" t="e">
        <f t="shared" ref="M2038" si="3813">J2041+1</f>
        <v>#REF!</v>
      </c>
      <c r="N2038" s="17"/>
      <c r="O2038" s="17" t="e">
        <f t="shared" ref="O2038" si="3814">IF(AND(K2041=1,K2045=0),L2042-L2038,0)</f>
        <v>#REF!</v>
      </c>
    </row>
    <row r="2039" spans="10:15">
      <c r="J2039" s="17" t="e">
        <f>HEX2DEC(#REF!)</f>
        <v>#REF!</v>
      </c>
      <c r="K2039" s="49" t="e">
        <f t="shared" ref="K2039" si="3815">J2039*$B$2</f>
        <v>#REF!</v>
      </c>
      <c r="L2039" s="49"/>
      <c r="N2039" s="17"/>
      <c r="O2039" s="17"/>
    </row>
    <row r="2040" spans="10:15">
      <c r="J2040" s="17" t="e">
        <f>HEX2DEC(#REF!)</f>
        <v>#REF!</v>
      </c>
      <c r="K2040" s="49" t="e">
        <f t="shared" ref="K2040" si="3816">J2040*1000000000</f>
        <v>#REF!</v>
      </c>
      <c r="L2040" s="49"/>
      <c r="N2040" s="17"/>
      <c r="O2040" s="17"/>
    </row>
    <row r="2041" spans="10:15">
      <c r="J2041" s="17" t="e">
        <f>HEX2DEC(RIGHT(#REF!))</f>
        <v>#REF!</v>
      </c>
      <c r="K2041" s="49" t="e">
        <f>HEX2DEC(LEFT(RIGHT(#REF!,2),1))</f>
        <v>#REF!</v>
      </c>
      <c r="N2041" s="17"/>
      <c r="O2041" s="17"/>
    </row>
    <row r="2042" spans="10:15">
      <c r="J2042" s="17" t="e">
        <f>HEX2DEC(#REF!)</f>
        <v>#REF!</v>
      </c>
      <c r="K2042" s="49" t="e">
        <f t="shared" ref="K2042" si="3817">J2042*$B$3</f>
        <v>#REF!</v>
      </c>
      <c r="L2042" s="49" t="e">
        <f t="shared" ref="L2042" si="3818">K2042+K2043+K2044</f>
        <v>#REF!</v>
      </c>
      <c r="M2042" s="50" t="e">
        <f t="shared" ref="M2042" si="3819">J2045+1</f>
        <v>#REF!</v>
      </c>
      <c r="N2042" s="17"/>
      <c r="O2042" s="17" t="e">
        <f t="shared" ref="O2042" si="3820">IF(AND(K2045=1,K2049=0),L2046-L2042,0)</f>
        <v>#REF!</v>
      </c>
    </row>
    <row r="2043" spans="10:15">
      <c r="J2043" s="17" t="e">
        <f>HEX2DEC(#REF!)</f>
        <v>#REF!</v>
      </c>
      <c r="K2043" s="49" t="e">
        <f t="shared" ref="K2043" si="3821">J2043*$B$2</f>
        <v>#REF!</v>
      </c>
      <c r="L2043" s="49"/>
      <c r="N2043" s="17"/>
      <c r="O2043" s="17"/>
    </row>
    <row r="2044" spans="10:15">
      <c r="J2044" s="17" t="e">
        <f>HEX2DEC(#REF!)</f>
        <v>#REF!</v>
      </c>
      <c r="K2044" s="49" t="e">
        <f t="shared" ref="K2044" si="3822">J2044*1000000000</f>
        <v>#REF!</v>
      </c>
      <c r="L2044" s="49"/>
      <c r="N2044" s="17"/>
      <c r="O2044" s="17"/>
    </row>
    <row r="2045" spans="10:15">
      <c r="J2045" s="17" t="e">
        <f>HEX2DEC(RIGHT(#REF!))</f>
        <v>#REF!</v>
      </c>
      <c r="K2045" s="49" t="e">
        <f>HEX2DEC(LEFT(RIGHT(#REF!,2),1))</f>
        <v>#REF!</v>
      </c>
      <c r="N2045" s="17"/>
      <c r="O2045" s="17"/>
    </row>
    <row r="2046" spans="10:15">
      <c r="J2046" s="17" t="e">
        <f>HEX2DEC(#REF!)</f>
        <v>#REF!</v>
      </c>
      <c r="K2046" s="49" t="e">
        <f t="shared" ref="K2046" si="3823">J2046*$B$3</f>
        <v>#REF!</v>
      </c>
      <c r="L2046" s="49" t="e">
        <f t="shared" ref="L2046" si="3824">K2046+K2047+K2048</f>
        <v>#REF!</v>
      </c>
      <c r="M2046" s="50">
        <f t="shared" ref="M2046" si="3825">J2049+1</f>
        <v>2</v>
      </c>
      <c r="N2046" s="17"/>
      <c r="O2046" s="17">
        <f t="shared" ref="O2046" si="3826">IF(AND(K2049=1,K2053=0),L2050-L2046,0)</f>
        <v>0</v>
      </c>
    </row>
    <row r="2047" spans="10:15">
      <c r="J2047" s="17" t="e">
        <f>HEX2DEC(#REF!)</f>
        <v>#REF!</v>
      </c>
      <c r="K2047" s="49" t="e">
        <f t="shared" ref="K2047" si="3827">J2047*$B$2</f>
        <v>#REF!</v>
      </c>
      <c r="L2047" s="49"/>
      <c r="N2047" s="17"/>
      <c r="O2047" s="17"/>
    </row>
    <row r="2048" spans="10:15">
      <c r="J2048" s="17" t="e">
        <f>HEX2DEC(#REF!)</f>
        <v>#REF!</v>
      </c>
      <c r="K2048" s="49" t="e">
        <f t="shared" ref="K2048" si="3828">J2048*1000000000</f>
        <v>#REF!</v>
      </c>
      <c r="L2048" s="49"/>
      <c r="N2048" s="17"/>
      <c r="O2048" s="17"/>
    </row>
    <row r="2049" spans="10:15">
      <c r="J2049" s="17">
        <f t="shared" ref="J2049" si="3829">HEX2DEC(RIGHT(I1025))</f>
        <v>1</v>
      </c>
      <c r="K2049" s="49">
        <f t="shared" ref="K2049" si="3830">HEX2DEC(LEFT(RIGHT(I1025,2),1))</f>
        <v>0</v>
      </c>
      <c r="N2049" s="17"/>
      <c r="O2049" s="17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B2:AH12"/>
  <sheetViews>
    <sheetView zoomScaleNormal="100" workbookViewId="0">
      <selection activeCell="C6" sqref="C6:AH6"/>
    </sheetView>
  </sheetViews>
  <sheetFormatPr defaultColWidth="2.85546875" defaultRowHeight="12.75"/>
  <cols>
    <col min="1" max="1" width="2.85546875" style="43"/>
    <col min="2" max="2" width="7.7109375" style="43" customWidth="1"/>
    <col min="3" max="34" width="4.7109375" style="43" customWidth="1"/>
    <col min="35" max="16384" width="2.85546875" style="43"/>
  </cols>
  <sheetData>
    <row r="2" spans="2:34">
      <c r="B2" s="43" t="s">
        <v>405</v>
      </c>
      <c r="C2" s="44">
        <v>127</v>
      </c>
      <c r="D2" s="44">
        <v>126</v>
      </c>
      <c r="E2" s="44">
        <v>125</v>
      </c>
      <c r="F2" s="44">
        <v>124</v>
      </c>
      <c r="G2" s="44">
        <v>123</v>
      </c>
      <c r="H2" s="44">
        <v>122</v>
      </c>
      <c r="I2" s="44">
        <v>121</v>
      </c>
      <c r="J2" s="44">
        <v>120</v>
      </c>
      <c r="K2" s="44">
        <v>119</v>
      </c>
      <c r="L2" s="44">
        <v>118</v>
      </c>
      <c r="M2" s="44">
        <v>117</v>
      </c>
      <c r="N2" s="44">
        <v>116</v>
      </c>
      <c r="O2" s="44">
        <v>115</v>
      </c>
      <c r="P2" s="44">
        <v>114</v>
      </c>
      <c r="Q2" s="44">
        <v>113</v>
      </c>
      <c r="R2" s="44">
        <v>112</v>
      </c>
      <c r="S2" s="44">
        <v>111</v>
      </c>
      <c r="T2" s="44">
        <v>110</v>
      </c>
      <c r="U2" s="44">
        <v>109</v>
      </c>
      <c r="V2" s="44">
        <v>108</v>
      </c>
      <c r="W2" s="44">
        <v>107</v>
      </c>
      <c r="X2" s="44">
        <v>106</v>
      </c>
      <c r="Y2" s="44">
        <v>105</v>
      </c>
      <c r="Z2" s="44">
        <v>104</v>
      </c>
      <c r="AA2" s="44">
        <v>103</v>
      </c>
      <c r="AB2" s="44">
        <v>102</v>
      </c>
      <c r="AC2" s="44">
        <v>101</v>
      </c>
      <c r="AD2" s="44">
        <v>100</v>
      </c>
      <c r="AE2" s="44">
        <v>99</v>
      </c>
      <c r="AF2" s="44">
        <v>98</v>
      </c>
      <c r="AG2" s="44">
        <v>97</v>
      </c>
      <c r="AH2" s="44">
        <v>96</v>
      </c>
    </row>
    <row r="3" spans="2:34">
      <c r="B3" s="43" t="s">
        <v>407</v>
      </c>
      <c r="C3" s="53" t="s">
        <v>406</v>
      </c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  <c r="AB3" s="54"/>
      <c r="AC3" s="54"/>
      <c r="AD3" s="54"/>
      <c r="AE3" s="54"/>
      <c r="AF3" s="54"/>
      <c r="AG3" s="54"/>
      <c r="AH3" s="55"/>
    </row>
    <row r="5" spans="2:34">
      <c r="B5" s="43" t="s">
        <v>405</v>
      </c>
      <c r="C5" s="44">
        <v>95</v>
      </c>
      <c r="D5" s="44">
        <v>94</v>
      </c>
      <c r="E5" s="44">
        <v>93</v>
      </c>
      <c r="F5" s="44">
        <v>92</v>
      </c>
      <c r="G5" s="44">
        <v>91</v>
      </c>
      <c r="H5" s="44">
        <v>90</v>
      </c>
      <c r="I5" s="44">
        <v>89</v>
      </c>
      <c r="J5" s="44">
        <v>88</v>
      </c>
      <c r="K5" s="44">
        <v>87</v>
      </c>
      <c r="L5" s="44">
        <v>86</v>
      </c>
      <c r="M5" s="44">
        <v>85</v>
      </c>
      <c r="N5" s="44">
        <v>84</v>
      </c>
      <c r="O5" s="44">
        <v>83</v>
      </c>
      <c r="P5" s="44">
        <v>82</v>
      </c>
      <c r="Q5" s="44">
        <v>81</v>
      </c>
      <c r="R5" s="44">
        <v>80</v>
      </c>
      <c r="S5" s="44">
        <v>79</v>
      </c>
      <c r="T5" s="44">
        <v>78</v>
      </c>
      <c r="U5" s="44">
        <v>77</v>
      </c>
      <c r="V5" s="44">
        <v>76</v>
      </c>
      <c r="W5" s="44">
        <v>75</v>
      </c>
      <c r="X5" s="44">
        <v>74</v>
      </c>
      <c r="Y5" s="44">
        <v>73</v>
      </c>
      <c r="Z5" s="44">
        <v>72</v>
      </c>
      <c r="AA5" s="44">
        <v>71</v>
      </c>
      <c r="AB5" s="44">
        <v>70</v>
      </c>
      <c r="AC5" s="44">
        <v>69</v>
      </c>
      <c r="AD5" s="44">
        <v>68</v>
      </c>
      <c r="AE5" s="44">
        <v>67</v>
      </c>
      <c r="AF5" s="44">
        <v>66</v>
      </c>
      <c r="AG5" s="44">
        <v>65</v>
      </c>
      <c r="AH5" s="44">
        <v>64</v>
      </c>
    </row>
    <row r="6" spans="2:34">
      <c r="B6" s="43" t="s">
        <v>407</v>
      </c>
      <c r="C6" s="53" t="s">
        <v>410</v>
      </c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  <c r="AA6" s="54"/>
      <c r="AB6" s="54"/>
      <c r="AC6" s="54"/>
      <c r="AD6" s="54"/>
      <c r="AE6" s="54"/>
      <c r="AF6" s="54"/>
      <c r="AG6" s="54"/>
      <c r="AH6" s="55"/>
    </row>
    <row r="8" spans="2:34">
      <c r="B8" s="43" t="s">
        <v>405</v>
      </c>
      <c r="C8" s="44">
        <v>63</v>
      </c>
      <c r="D8" s="44">
        <v>62</v>
      </c>
      <c r="E8" s="44">
        <v>61</v>
      </c>
      <c r="F8" s="44">
        <v>60</v>
      </c>
      <c r="G8" s="44">
        <v>59</v>
      </c>
      <c r="H8" s="44">
        <v>58</v>
      </c>
      <c r="I8" s="44">
        <v>57</v>
      </c>
      <c r="J8" s="44">
        <v>56</v>
      </c>
      <c r="K8" s="44">
        <v>55</v>
      </c>
      <c r="L8" s="44">
        <v>54</v>
      </c>
      <c r="M8" s="44">
        <v>53</v>
      </c>
      <c r="N8" s="44">
        <v>52</v>
      </c>
      <c r="O8" s="44">
        <v>51</v>
      </c>
      <c r="P8" s="44">
        <v>50</v>
      </c>
      <c r="Q8" s="44">
        <v>49</v>
      </c>
      <c r="R8" s="44">
        <v>48</v>
      </c>
      <c r="S8" s="44">
        <v>47</v>
      </c>
      <c r="T8" s="44">
        <v>46</v>
      </c>
      <c r="U8" s="44">
        <v>45</v>
      </c>
      <c r="V8" s="44">
        <v>44</v>
      </c>
      <c r="W8" s="44">
        <v>43</v>
      </c>
      <c r="X8" s="44">
        <v>42</v>
      </c>
      <c r="Y8" s="44">
        <v>41</v>
      </c>
      <c r="Z8" s="44">
        <v>40</v>
      </c>
      <c r="AA8" s="44">
        <v>39</v>
      </c>
      <c r="AB8" s="44">
        <v>38</v>
      </c>
      <c r="AC8" s="44">
        <v>37</v>
      </c>
      <c r="AD8" s="44">
        <v>36</v>
      </c>
      <c r="AE8" s="44">
        <v>35</v>
      </c>
      <c r="AF8" s="44">
        <v>34</v>
      </c>
      <c r="AG8" s="44">
        <v>33</v>
      </c>
      <c r="AH8" s="44">
        <v>32</v>
      </c>
    </row>
    <row r="9" spans="2:34">
      <c r="B9" s="43" t="s">
        <v>407</v>
      </c>
      <c r="C9" s="53" t="s">
        <v>408</v>
      </c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  <c r="AA9" s="54"/>
      <c r="AB9" s="54"/>
      <c r="AC9" s="54"/>
      <c r="AD9" s="54"/>
      <c r="AE9" s="54"/>
      <c r="AF9" s="54"/>
      <c r="AG9" s="54"/>
      <c r="AH9" s="55"/>
    </row>
    <row r="11" spans="2:34">
      <c r="B11" s="43" t="s">
        <v>405</v>
      </c>
      <c r="C11" s="44">
        <v>31</v>
      </c>
      <c r="D11" s="44">
        <v>30</v>
      </c>
      <c r="E11" s="44">
        <v>29</v>
      </c>
      <c r="F11" s="44">
        <v>28</v>
      </c>
      <c r="G11" s="44">
        <v>27</v>
      </c>
      <c r="H11" s="44">
        <v>26</v>
      </c>
      <c r="I11" s="44">
        <v>25</v>
      </c>
      <c r="J11" s="44">
        <v>24</v>
      </c>
      <c r="K11" s="44">
        <v>23</v>
      </c>
      <c r="L11" s="44">
        <v>22</v>
      </c>
      <c r="M11" s="44">
        <v>21</v>
      </c>
      <c r="N11" s="44">
        <v>20</v>
      </c>
      <c r="O11" s="44">
        <v>19</v>
      </c>
      <c r="P11" s="44">
        <v>18</v>
      </c>
      <c r="Q11" s="44">
        <v>17</v>
      </c>
      <c r="R11" s="44">
        <v>16</v>
      </c>
      <c r="S11" s="44">
        <v>15</v>
      </c>
      <c r="T11" s="44">
        <v>14</v>
      </c>
      <c r="U11" s="44">
        <v>13</v>
      </c>
      <c r="V11" s="44">
        <v>12</v>
      </c>
      <c r="W11" s="44">
        <v>11</v>
      </c>
      <c r="X11" s="44">
        <v>10</v>
      </c>
      <c r="Y11" s="44">
        <v>9</v>
      </c>
      <c r="Z11" s="44">
        <v>8</v>
      </c>
      <c r="AA11" s="44">
        <v>7</v>
      </c>
      <c r="AB11" s="44">
        <v>6</v>
      </c>
      <c r="AC11" s="44">
        <v>5</v>
      </c>
      <c r="AD11" s="44">
        <v>4</v>
      </c>
      <c r="AE11" s="44">
        <v>3</v>
      </c>
      <c r="AF11" s="44">
        <v>2</v>
      </c>
      <c r="AG11" s="44">
        <v>1</v>
      </c>
      <c r="AH11" s="44">
        <v>0</v>
      </c>
    </row>
    <row r="12" spans="2:34">
      <c r="B12" s="43" t="s">
        <v>407</v>
      </c>
      <c r="C12" s="53" t="s">
        <v>409</v>
      </c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4"/>
      <c r="X12" s="54"/>
      <c r="Y12" s="54"/>
      <c r="Z12" s="54"/>
      <c r="AA12" s="54"/>
      <c r="AB12" s="54"/>
      <c r="AC12" s="54"/>
      <c r="AD12" s="54"/>
      <c r="AE12" s="54"/>
      <c r="AF12" s="54"/>
      <c r="AG12" s="54"/>
      <c r="AH12" s="55"/>
    </row>
  </sheetData>
  <mergeCells count="4">
    <mergeCell ref="C3:AH3"/>
    <mergeCell ref="C6:AH6"/>
    <mergeCell ref="C9:AH9"/>
    <mergeCell ref="C12:AH12"/>
  </mergeCells>
  <pageMargins left="0.7" right="0.7" top="0.75" bottom="0.75" header="0.3" footer="0.3"/>
  <pageSetup paperSize="9" scale="81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70"/>
  <sheetViews>
    <sheetView topLeftCell="A16" zoomScaleNormal="100" workbookViewId="0">
      <selection sqref="A1:XFD1"/>
    </sheetView>
  </sheetViews>
  <sheetFormatPr defaultRowHeight="15"/>
  <cols>
    <col min="1" max="1" width="14.140625" style="8" customWidth="1"/>
    <col min="2" max="2" width="9" style="4" customWidth="1"/>
    <col min="3" max="3" width="11.85546875" style="4" customWidth="1"/>
    <col min="4" max="4" width="11.85546875" style="4" hidden="1" customWidth="1"/>
    <col min="5" max="5" width="38.5703125" style="3" customWidth="1"/>
    <col min="6" max="6" width="125.85546875" style="4" customWidth="1"/>
    <col min="7" max="16384" width="9.140625" style="3"/>
  </cols>
  <sheetData>
    <row r="1" spans="1:6" ht="16.5" thickTop="1" thickBot="1">
      <c r="A1" s="11"/>
      <c r="B1" s="10" t="s">
        <v>28</v>
      </c>
      <c r="C1" s="10" t="s">
        <v>29</v>
      </c>
      <c r="D1" s="2"/>
      <c r="E1" s="9" t="s">
        <v>30</v>
      </c>
      <c r="F1" s="10" t="s">
        <v>31</v>
      </c>
    </row>
    <row r="2" spans="1:6" ht="15.75" thickTop="1">
      <c r="A2" s="56" t="s">
        <v>39</v>
      </c>
      <c r="B2" s="6" t="s">
        <v>32</v>
      </c>
      <c r="C2" s="6" t="s">
        <v>108</v>
      </c>
      <c r="D2" s="16" t="s">
        <v>219</v>
      </c>
      <c r="E2" s="5" t="s">
        <v>39</v>
      </c>
      <c r="F2" s="6" t="s">
        <v>129</v>
      </c>
    </row>
    <row r="3" spans="1:6">
      <c r="A3" s="56"/>
      <c r="B3" s="6" t="s">
        <v>33</v>
      </c>
      <c r="C3" s="6" t="s">
        <v>109</v>
      </c>
      <c r="D3" s="17" t="s">
        <v>109</v>
      </c>
      <c r="E3" s="5" t="s">
        <v>130</v>
      </c>
      <c r="F3" s="6"/>
    </row>
    <row r="4" spans="1:6">
      <c r="A4" s="56"/>
      <c r="B4" s="6" t="s">
        <v>34</v>
      </c>
      <c r="C4" s="6" t="s">
        <v>110</v>
      </c>
      <c r="D4" s="17" t="s">
        <v>110</v>
      </c>
      <c r="E4" s="5" t="s">
        <v>131</v>
      </c>
      <c r="F4" s="6" t="s">
        <v>132</v>
      </c>
    </row>
    <row r="5" spans="1:6">
      <c r="A5" s="56"/>
      <c r="B5" s="6" t="s">
        <v>35</v>
      </c>
      <c r="C5" s="6" t="s">
        <v>111</v>
      </c>
      <c r="D5" s="17" t="s">
        <v>111</v>
      </c>
      <c r="E5" s="5" t="s">
        <v>133</v>
      </c>
      <c r="F5" s="6" t="s">
        <v>134</v>
      </c>
    </row>
    <row r="6" spans="1:6">
      <c r="A6" s="56"/>
      <c r="B6" s="6" t="s">
        <v>36</v>
      </c>
      <c r="C6" s="6" t="s">
        <v>109</v>
      </c>
      <c r="D6" s="17" t="s">
        <v>109</v>
      </c>
      <c r="E6" s="5" t="s">
        <v>135</v>
      </c>
      <c r="F6" s="6" t="s">
        <v>136</v>
      </c>
    </row>
    <row r="7" spans="1:6">
      <c r="A7" s="56" t="s">
        <v>19</v>
      </c>
      <c r="B7" s="6" t="s">
        <v>37</v>
      </c>
      <c r="C7" s="6" t="s">
        <v>112</v>
      </c>
      <c r="D7" s="17" t="s">
        <v>112</v>
      </c>
      <c r="E7" s="5"/>
      <c r="F7" s="6" t="s">
        <v>137</v>
      </c>
    </row>
    <row r="8" spans="1:6">
      <c r="A8" s="56"/>
      <c r="B8" s="6" t="s">
        <v>38</v>
      </c>
      <c r="C8" s="6" t="s">
        <v>113</v>
      </c>
      <c r="D8" s="16" t="s">
        <v>220</v>
      </c>
      <c r="E8" s="5" t="s">
        <v>138</v>
      </c>
      <c r="F8" s="6" t="s">
        <v>140</v>
      </c>
    </row>
    <row r="9" spans="1:6">
      <c r="A9" s="56"/>
      <c r="B9" s="6" t="s">
        <v>40</v>
      </c>
      <c r="C9" s="6" t="s">
        <v>109</v>
      </c>
      <c r="D9" s="17" t="s">
        <v>109</v>
      </c>
      <c r="E9" s="5" t="s">
        <v>139</v>
      </c>
      <c r="F9" s="6"/>
    </row>
    <row r="10" spans="1:6">
      <c r="A10" s="56"/>
      <c r="B10" s="6" t="s">
        <v>41</v>
      </c>
      <c r="C10" s="6" t="s">
        <v>114</v>
      </c>
      <c r="D10" s="16" t="s">
        <v>221</v>
      </c>
      <c r="E10" s="5" t="s">
        <v>141</v>
      </c>
      <c r="F10" s="6" t="s">
        <v>142</v>
      </c>
    </row>
    <row r="11" spans="1:6">
      <c r="A11" s="56"/>
      <c r="B11" s="6" t="s">
        <v>42</v>
      </c>
      <c r="C11" s="6" t="s">
        <v>115</v>
      </c>
      <c r="D11" s="16" t="s">
        <v>222</v>
      </c>
      <c r="E11" s="5" t="s">
        <v>143</v>
      </c>
      <c r="F11" s="6" t="s">
        <v>144</v>
      </c>
    </row>
    <row r="12" spans="1:6">
      <c r="A12" s="56"/>
      <c r="B12" s="6" t="s">
        <v>43</v>
      </c>
      <c r="C12" s="6" t="s">
        <v>109</v>
      </c>
      <c r="D12" s="17" t="s">
        <v>109</v>
      </c>
      <c r="E12" s="5" t="s">
        <v>145</v>
      </c>
      <c r="F12" s="6"/>
    </row>
    <row r="13" spans="1:6">
      <c r="A13" s="56"/>
      <c r="B13" s="6" t="s">
        <v>44</v>
      </c>
      <c r="C13" s="6" t="s">
        <v>116</v>
      </c>
      <c r="D13" s="16" t="s">
        <v>220</v>
      </c>
      <c r="E13" s="5" t="s">
        <v>147</v>
      </c>
      <c r="F13" s="6" t="s">
        <v>148</v>
      </c>
    </row>
    <row r="14" spans="1:6">
      <c r="A14" s="56"/>
      <c r="B14" s="6" t="s">
        <v>45</v>
      </c>
      <c r="C14" s="6" t="s">
        <v>109</v>
      </c>
      <c r="D14" s="17" t="s">
        <v>109</v>
      </c>
      <c r="E14" s="5" t="s">
        <v>146</v>
      </c>
      <c r="F14" s="6" t="s">
        <v>157</v>
      </c>
    </row>
    <row r="15" spans="1:6">
      <c r="A15" s="56"/>
      <c r="B15" s="6" t="s">
        <v>46</v>
      </c>
      <c r="C15" s="6" t="s">
        <v>117</v>
      </c>
      <c r="D15" s="17" t="s">
        <v>117</v>
      </c>
      <c r="E15" s="5" t="s">
        <v>149</v>
      </c>
      <c r="F15" s="6" t="s">
        <v>150</v>
      </c>
    </row>
    <row r="16" spans="1:6">
      <c r="A16" s="56"/>
      <c r="B16" s="6" t="s">
        <v>47</v>
      </c>
      <c r="C16" s="6" t="s">
        <v>109</v>
      </c>
      <c r="D16" s="17" t="s">
        <v>109</v>
      </c>
      <c r="E16" s="5" t="s">
        <v>151</v>
      </c>
      <c r="F16" s="6" t="s">
        <v>152</v>
      </c>
    </row>
    <row r="17" spans="1:6">
      <c r="A17" s="56"/>
      <c r="B17" s="6" t="s">
        <v>48</v>
      </c>
      <c r="C17" s="6" t="s">
        <v>109</v>
      </c>
      <c r="D17" s="17" t="s">
        <v>109</v>
      </c>
      <c r="E17" s="5" t="s">
        <v>153</v>
      </c>
      <c r="F17" s="6" t="s">
        <v>154</v>
      </c>
    </row>
    <row r="18" spans="1:6">
      <c r="A18" s="56"/>
      <c r="B18" s="6" t="s">
        <v>49</v>
      </c>
      <c r="C18" s="6" t="s">
        <v>109</v>
      </c>
      <c r="D18" s="14" t="s">
        <v>223</v>
      </c>
      <c r="E18" s="5" t="s">
        <v>155</v>
      </c>
      <c r="F18" s="6" t="s">
        <v>156</v>
      </c>
    </row>
    <row r="19" spans="1:6">
      <c r="A19" s="56"/>
      <c r="B19" s="6" t="s">
        <v>50</v>
      </c>
      <c r="C19" s="6" t="s">
        <v>118</v>
      </c>
      <c r="D19" s="17" t="s">
        <v>118</v>
      </c>
      <c r="E19" s="5" t="s">
        <v>158</v>
      </c>
      <c r="F19" s="6" t="s">
        <v>159</v>
      </c>
    </row>
    <row r="20" spans="1:6">
      <c r="A20" s="56"/>
      <c r="B20" s="6" t="s">
        <v>51</v>
      </c>
      <c r="C20" s="6" t="s">
        <v>109</v>
      </c>
      <c r="D20" s="17" t="s">
        <v>109</v>
      </c>
      <c r="E20" s="5" t="s">
        <v>160</v>
      </c>
      <c r="F20" s="6" t="s">
        <v>161</v>
      </c>
    </row>
    <row r="21" spans="1:6">
      <c r="A21" s="56"/>
      <c r="B21" s="6" t="s">
        <v>52</v>
      </c>
      <c r="C21" s="6" t="s">
        <v>109</v>
      </c>
      <c r="D21" s="17" t="s">
        <v>109</v>
      </c>
      <c r="E21" s="5" t="s">
        <v>131</v>
      </c>
      <c r="F21" s="6"/>
    </row>
    <row r="22" spans="1:6">
      <c r="A22" s="56"/>
      <c r="B22" s="6" t="s">
        <v>53</v>
      </c>
      <c r="C22" s="6" t="s">
        <v>162</v>
      </c>
      <c r="D22" s="17" t="s">
        <v>162</v>
      </c>
      <c r="E22" s="5" t="s">
        <v>163</v>
      </c>
      <c r="F22" s="6" t="s">
        <v>132</v>
      </c>
    </row>
    <row r="23" spans="1:6">
      <c r="A23" s="56" t="s">
        <v>65</v>
      </c>
      <c r="B23" s="6" t="s">
        <v>54</v>
      </c>
      <c r="C23" s="6" t="s">
        <v>113</v>
      </c>
      <c r="D23" s="17" t="s">
        <v>113</v>
      </c>
      <c r="E23" s="5" t="s">
        <v>164</v>
      </c>
      <c r="F23" s="6" t="s">
        <v>165</v>
      </c>
    </row>
    <row r="24" spans="1:6">
      <c r="A24" s="56"/>
      <c r="B24" s="6" t="s">
        <v>55</v>
      </c>
      <c r="C24" s="6" t="s">
        <v>109</v>
      </c>
      <c r="D24" s="17" t="s">
        <v>109</v>
      </c>
      <c r="E24" s="5" t="s">
        <v>166</v>
      </c>
      <c r="F24" s="6" t="s">
        <v>167</v>
      </c>
    </row>
    <row r="25" spans="1:6">
      <c r="A25" s="56"/>
      <c r="B25" s="6" t="s">
        <v>56</v>
      </c>
      <c r="C25" s="6" t="s">
        <v>109</v>
      </c>
      <c r="D25" s="17" t="s">
        <v>109</v>
      </c>
      <c r="E25" s="5" t="s">
        <v>168</v>
      </c>
      <c r="F25" s="6" t="s">
        <v>169</v>
      </c>
    </row>
    <row r="26" spans="1:6">
      <c r="A26" s="56"/>
      <c r="B26" s="6" t="s">
        <v>57</v>
      </c>
      <c r="C26" s="6" t="s">
        <v>113</v>
      </c>
      <c r="D26" s="17" t="s">
        <v>113</v>
      </c>
      <c r="E26" s="5" t="s">
        <v>170</v>
      </c>
      <c r="F26" s="6" t="s">
        <v>165</v>
      </c>
    </row>
    <row r="27" spans="1:6">
      <c r="A27" s="56"/>
      <c r="B27" s="6" t="s">
        <v>58</v>
      </c>
      <c r="C27" s="6" t="s">
        <v>109</v>
      </c>
      <c r="D27" s="17" t="s">
        <v>109</v>
      </c>
      <c r="E27" s="5" t="s">
        <v>171</v>
      </c>
      <c r="F27" s="6" t="s">
        <v>167</v>
      </c>
    </row>
    <row r="28" spans="1:6">
      <c r="A28" s="56"/>
      <c r="B28" s="6" t="s">
        <v>59</v>
      </c>
      <c r="C28" s="6" t="s">
        <v>109</v>
      </c>
      <c r="D28" s="17" t="s">
        <v>109</v>
      </c>
      <c r="E28" s="5" t="s">
        <v>172</v>
      </c>
      <c r="F28" s="6" t="s">
        <v>169</v>
      </c>
    </row>
    <row r="29" spans="1:6">
      <c r="A29" s="56"/>
      <c r="B29" s="6" t="s">
        <v>60</v>
      </c>
      <c r="C29" s="6" t="s">
        <v>113</v>
      </c>
      <c r="D29" s="17" t="s">
        <v>113</v>
      </c>
      <c r="E29" s="5" t="s">
        <v>173</v>
      </c>
      <c r="F29" s="6" t="s">
        <v>165</v>
      </c>
    </row>
    <row r="30" spans="1:6">
      <c r="A30" s="56"/>
      <c r="B30" s="6" t="s">
        <v>61</v>
      </c>
      <c r="C30" s="6" t="s">
        <v>109</v>
      </c>
      <c r="D30" s="17" t="s">
        <v>109</v>
      </c>
      <c r="E30" s="5" t="s">
        <v>174</v>
      </c>
      <c r="F30" s="6" t="s">
        <v>167</v>
      </c>
    </row>
    <row r="31" spans="1:6">
      <c r="A31" s="56"/>
      <c r="B31" s="6" t="s">
        <v>62</v>
      </c>
      <c r="C31" s="6" t="s">
        <v>109</v>
      </c>
      <c r="D31" s="17" t="s">
        <v>109</v>
      </c>
      <c r="E31" s="5" t="s">
        <v>175</v>
      </c>
      <c r="F31" s="6" t="s">
        <v>169</v>
      </c>
    </row>
    <row r="32" spans="1:6">
      <c r="A32" s="56"/>
      <c r="B32" s="6" t="s">
        <v>119</v>
      </c>
      <c r="C32" s="6" t="s">
        <v>113</v>
      </c>
      <c r="D32" s="17" t="s">
        <v>113</v>
      </c>
      <c r="E32" s="5" t="s">
        <v>176</v>
      </c>
      <c r="F32" s="6" t="s">
        <v>165</v>
      </c>
    </row>
    <row r="33" spans="1:6">
      <c r="A33" s="56"/>
      <c r="B33" s="6" t="s">
        <v>63</v>
      </c>
      <c r="C33" s="6" t="s">
        <v>109</v>
      </c>
      <c r="D33" s="17" t="s">
        <v>109</v>
      </c>
      <c r="E33" s="5" t="s">
        <v>177</v>
      </c>
      <c r="F33" s="6" t="s">
        <v>167</v>
      </c>
    </row>
    <row r="34" spans="1:6">
      <c r="A34" s="56"/>
      <c r="B34" s="6" t="s">
        <v>64</v>
      </c>
      <c r="C34" s="6" t="s">
        <v>109</v>
      </c>
      <c r="D34" s="17" t="s">
        <v>109</v>
      </c>
      <c r="E34" s="5" t="s">
        <v>178</v>
      </c>
      <c r="F34" s="6" t="s">
        <v>169</v>
      </c>
    </row>
    <row r="35" spans="1:6">
      <c r="A35" s="56" t="s">
        <v>72</v>
      </c>
      <c r="B35" s="6" t="s">
        <v>66</v>
      </c>
      <c r="C35" s="6" t="s">
        <v>120</v>
      </c>
      <c r="D35" s="16" t="s">
        <v>108</v>
      </c>
      <c r="E35" s="5" t="s">
        <v>179</v>
      </c>
      <c r="F35" s="6" t="s">
        <v>185</v>
      </c>
    </row>
    <row r="36" spans="1:6">
      <c r="A36" s="56"/>
      <c r="B36" s="6" t="s">
        <v>67</v>
      </c>
      <c r="C36" s="6" t="s">
        <v>120</v>
      </c>
      <c r="D36" s="16" t="s">
        <v>108</v>
      </c>
      <c r="E36" s="5" t="s">
        <v>180</v>
      </c>
      <c r="F36" s="6" t="s">
        <v>185</v>
      </c>
    </row>
    <row r="37" spans="1:6">
      <c r="A37" s="56"/>
      <c r="B37" s="6" t="s">
        <v>68</v>
      </c>
      <c r="C37" s="6" t="s">
        <v>120</v>
      </c>
      <c r="D37" s="16" t="s">
        <v>108</v>
      </c>
      <c r="E37" s="5" t="s">
        <v>181</v>
      </c>
      <c r="F37" s="6" t="s">
        <v>185</v>
      </c>
    </row>
    <row r="38" spans="1:6">
      <c r="A38" s="56"/>
      <c r="B38" s="6" t="s">
        <v>69</v>
      </c>
      <c r="C38" s="6" t="s">
        <v>120</v>
      </c>
      <c r="D38" s="16" t="s">
        <v>108</v>
      </c>
      <c r="E38" s="5" t="s">
        <v>182</v>
      </c>
      <c r="F38" s="6" t="s">
        <v>185</v>
      </c>
    </row>
    <row r="39" spans="1:6">
      <c r="A39" s="56"/>
      <c r="B39" s="6" t="s">
        <v>70</v>
      </c>
      <c r="C39" s="6" t="s">
        <v>120</v>
      </c>
      <c r="D39" s="16" t="s">
        <v>224</v>
      </c>
      <c r="E39" s="5" t="s">
        <v>183</v>
      </c>
      <c r="F39" s="6" t="s">
        <v>185</v>
      </c>
    </row>
    <row r="40" spans="1:6">
      <c r="A40" s="56"/>
      <c r="B40" s="6" t="s">
        <v>71</v>
      </c>
      <c r="C40" s="6" t="s">
        <v>120</v>
      </c>
      <c r="D40" s="16" t="s">
        <v>224</v>
      </c>
      <c r="E40" s="5" t="s">
        <v>184</v>
      </c>
      <c r="F40" s="6" t="s">
        <v>185</v>
      </c>
    </row>
    <row r="41" spans="1:6">
      <c r="A41" s="56" t="s">
        <v>77</v>
      </c>
      <c r="B41" s="6" t="s">
        <v>73</v>
      </c>
      <c r="C41" s="6" t="s">
        <v>121</v>
      </c>
      <c r="D41" s="16" t="s">
        <v>122</v>
      </c>
      <c r="E41" s="5" t="s">
        <v>186</v>
      </c>
      <c r="F41" s="6" t="s">
        <v>190</v>
      </c>
    </row>
    <row r="42" spans="1:6" ht="15.75" thickBot="1">
      <c r="A42" s="56"/>
      <c r="B42" s="6" t="s">
        <v>74</v>
      </c>
      <c r="C42" s="6" t="s">
        <v>122</v>
      </c>
      <c r="D42" s="17" t="s">
        <v>122</v>
      </c>
      <c r="E42" s="5" t="s">
        <v>187</v>
      </c>
      <c r="F42" s="6" t="s">
        <v>191</v>
      </c>
    </row>
    <row r="43" spans="1:6" ht="16.5" thickTop="1" thickBot="1">
      <c r="A43" s="56"/>
      <c r="B43" s="6" t="s">
        <v>75</v>
      </c>
      <c r="C43" s="6" t="s">
        <v>123</v>
      </c>
      <c r="D43" s="2" t="s">
        <v>225</v>
      </c>
      <c r="E43" s="5" t="s">
        <v>188</v>
      </c>
      <c r="F43" s="6" t="s">
        <v>192</v>
      </c>
    </row>
    <row r="44" spans="1:6" ht="15.75" thickTop="1">
      <c r="A44" s="56"/>
      <c r="B44" s="6" t="s">
        <v>76</v>
      </c>
      <c r="C44" s="6" t="s">
        <v>124</v>
      </c>
      <c r="D44" s="12" t="s">
        <v>124</v>
      </c>
      <c r="E44" s="5" t="s">
        <v>189</v>
      </c>
      <c r="F44" s="6" t="s">
        <v>193</v>
      </c>
    </row>
    <row r="45" spans="1:6">
      <c r="A45" s="56" t="s">
        <v>87</v>
      </c>
      <c r="B45" s="6" t="s">
        <v>78</v>
      </c>
      <c r="C45" s="6" t="s">
        <v>109</v>
      </c>
      <c r="D45" s="17" t="s">
        <v>109</v>
      </c>
      <c r="E45" s="5" t="s">
        <v>194</v>
      </c>
      <c r="F45" s="6" t="s">
        <v>197</v>
      </c>
    </row>
    <row r="46" spans="1:6">
      <c r="A46" s="56"/>
      <c r="B46" s="6" t="s">
        <v>79</v>
      </c>
      <c r="C46" s="6" t="s">
        <v>125</v>
      </c>
      <c r="D46" s="16" t="s">
        <v>109</v>
      </c>
      <c r="E46" s="5" t="s">
        <v>194</v>
      </c>
      <c r="F46" s="6" t="s">
        <v>198</v>
      </c>
    </row>
    <row r="47" spans="1:6">
      <c r="A47" s="56"/>
      <c r="B47" s="6" t="s">
        <v>80</v>
      </c>
      <c r="C47" s="6" t="s">
        <v>109</v>
      </c>
      <c r="D47" s="17" t="s">
        <v>109</v>
      </c>
      <c r="E47" s="5" t="s">
        <v>194</v>
      </c>
      <c r="F47" s="6" t="s">
        <v>199</v>
      </c>
    </row>
    <row r="48" spans="1:6">
      <c r="A48" s="56"/>
      <c r="B48" s="6" t="s">
        <v>81</v>
      </c>
      <c r="C48" s="6" t="s">
        <v>109</v>
      </c>
      <c r="D48" s="17" t="s">
        <v>109</v>
      </c>
      <c r="E48" s="5" t="s">
        <v>195</v>
      </c>
      <c r="F48" s="6" t="s">
        <v>197</v>
      </c>
    </row>
    <row r="49" spans="1:6">
      <c r="A49" s="56"/>
      <c r="B49" s="6" t="s">
        <v>82</v>
      </c>
      <c r="C49" s="6" t="s">
        <v>125</v>
      </c>
      <c r="D49" s="16" t="s">
        <v>109</v>
      </c>
      <c r="E49" s="5" t="s">
        <v>195</v>
      </c>
      <c r="F49" s="6" t="s">
        <v>198</v>
      </c>
    </row>
    <row r="50" spans="1:6">
      <c r="A50" s="56"/>
      <c r="B50" s="6" t="s">
        <v>83</v>
      </c>
      <c r="C50" s="6" t="s">
        <v>109</v>
      </c>
      <c r="D50" s="17" t="s">
        <v>109</v>
      </c>
      <c r="E50" s="5" t="s">
        <v>195</v>
      </c>
      <c r="F50" s="6" t="s">
        <v>200</v>
      </c>
    </row>
    <row r="51" spans="1:6">
      <c r="A51" s="56"/>
      <c r="B51" s="6" t="s">
        <v>84</v>
      </c>
      <c r="C51" s="6" t="s">
        <v>109</v>
      </c>
      <c r="D51" s="16" t="s">
        <v>226</v>
      </c>
      <c r="E51" s="5" t="s">
        <v>196</v>
      </c>
      <c r="F51" s="6" t="s">
        <v>197</v>
      </c>
    </row>
    <row r="52" spans="1:6">
      <c r="A52" s="56"/>
      <c r="B52" s="6" t="s">
        <v>85</v>
      </c>
      <c r="C52" s="6" t="s">
        <v>125</v>
      </c>
      <c r="D52" s="16" t="s">
        <v>109</v>
      </c>
      <c r="E52" s="5" t="s">
        <v>196</v>
      </c>
      <c r="F52" s="6" t="s">
        <v>198</v>
      </c>
    </row>
    <row r="53" spans="1:6">
      <c r="A53" s="56"/>
      <c r="B53" s="6" t="s">
        <v>86</v>
      </c>
      <c r="C53" s="6" t="s">
        <v>109</v>
      </c>
      <c r="D53" s="17" t="s">
        <v>109</v>
      </c>
      <c r="E53" s="5" t="s">
        <v>196</v>
      </c>
      <c r="F53" s="6" t="s">
        <v>201</v>
      </c>
    </row>
    <row r="54" spans="1:6">
      <c r="A54" s="56" t="s">
        <v>99</v>
      </c>
      <c r="B54" s="6" t="s">
        <v>88</v>
      </c>
      <c r="C54" s="6" t="s">
        <v>126</v>
      </c>
      <c r="D54" s="16" t="s">
        <v>227</v>
      </c>
      <c r="E54" s="5" t="s">
        <v>202</v>
      </c>
      <c r="F54" s="6" t="s">
        <v>204</v>
      </c>
    </row>
    <row r="55" spans="1:6">
      <c r="A55" s="56"/>
      <c r="B55" s="6" t="s">
        <v>89</v>
      </c>
      <c r="C55" s="6" t="s">
        <v>109</v>
      </c>
      <c r="D55" s="17" t="s">
        <v>109</v>
      </c>
      <c r="E55" s="5" t="s">
        <v>202</v>
      </c>
      <c r="F55" s="6" t="s">
        <v>205</v>
      </c>
    </row>
    <row r="56" spans="1:6" ht="15.75" thickBot="1">
      <c r="A56" s="56"/>
      <c r="B56" s="6" t="s">
        <v>90</v>
      </c>
      <c r="C56" s="6" t="s">
        <v>127</v>
      </c>
      <c r="D56" s="17" t="s">
        <v>127</v>
      </c>
      <c r="E56" s="5" t="s">
        <v>202</v>
      </c>
      <c r="F56" s="6" t="s">
        <v>206</v>
      </c>
    </row>
    <row r="57" spans="1:6" ht="16.5" thickTop="1" thickBot="1">
      <c r="A57" s="56"/>
      <c r="B57" s="6" t="s">
        <v>91</v>
      </c>
      <c r="C57" s="6" t="s">
        <v>109</v>
      </c>
      <c r="D57" s="2" t="s">
        <v>128</v>
      </c>
      <c r="E57" s="5" t="s">
        <v>202</v>
      </c>
      <c r="F57" s="6" t="s">
        <v>207</v>
      </c>
    </row>
    <row r="58" spans="1:6" ht="15.75" thickTop="1">
      <c r="A58" s="56"/>
      <c r="B58" s="6" t="s">
        <v>92</v>
      </c>
      <c r="C58" s="6" t="s">
        <v>109</v>
      </c>
      <c r="D58" s="17" t="s">
        <v>109</v>
      </c>
      <c r="E58" s="5" t="s">
        <v>202</v>
      </c>
      <c r="F58" s="6" t="s">
        <v>208</v>
      </c>
    </row>
    <row r="59" spans="1:6">
      <c r="A59" s="56"/>
      <c r="B59" s="6" t="s">
        <v>93</v>
      </c>
      <c r="C59" s="6" t="s">
        <v>126</v>
      </c>
      <c r="D59" s="16" t="s">
        <v>109</v>
      </c>
      <c r="E59" s="5" t="s">
        <v>203</v>
      </c>
      <c r="F59" s="6" t="s">
        <v>209</v>
      </c>
    </row>
    <row r="60" spans="1:6">
      <c r="A60" s="56"/>
      <c r="B60" s="6" t="s">
        <v>94</v>
      </c>
      <c r="C60" s="6" t="s">
        <v>109</v>
      </c>
      <c r="D60" s="17" t="s">
        <v>109</v>
      </c>
      <c r="E60" s="5" t="s">
        <v>203</v>
      </c>
      <c r="F60" s="6" t="s">
        <v>205</v>
      </c>
    </row>
    <row r="61" spans="1:6">
      <c r="A61" s="56"/>
      <c r="B61" s="6" t="s">
        <v>95</v>
      </c>
      <c r="C61" s="6" t="s">
        <v>127</v>
      </c>
      <c r="D61" s="17" t="s">
        <v>127</v>
      </c>
      <c r="E61" s="5" t="s">
        <v>203</v>
      </c>
      <c r="F61" s="6" t="s">
        <v>210</v>
      </c>
    </row>
    <row r="62" spans="1:6">
      <c r="A62" s="56"/>
      <c r="B62" s="6" t="s">
        <v>96</v>
      </c>
      <c r="C62" s="6" t="s">
        <v>128</v>
      </c>
      <c r="D62" s="17" t="s">
        <v>128</v>
      </c>
      <c r="E62" s="5" t="s">
        <v>203</v>
      </c>
      <c r="F62" s="6" t="s">
        <v>211</v>
      </c>
    </row>
    <row r="63" spans="1:6">
      <c r="A63" s="56"/>
      <c r="B63" s="6" t="s">
        <v>97</v>
      </c>
      <c r="C63" s="6" t="s">
        <v>109</v>
      </c>
      <c r="D63" s="17" t="s">
        <v>109</v>
      </c>
      <c r="E63" s="5" t="s">
        <v>203</v>
      </c>
      <c r="F63" s="6" t="s">
        <v>208</v>
      </c>
    </row>
    <row r="64" spans="1:6">
      <c r="A64" s="56"/>
      <c r="B64" s="6" t="s">
        <v>98</v>
      </c>
      <c r="C64" s="6" t="s">
        <v>109</v>
      </c>
      <c r="D64" s="17" t="s">
        <v>109</v>
      </c>
      <c r="E64" s="5" t="s">
        <v>131</v>
      </c>
      <c r="F64" s="6" t="s">
        <v>132</v>
      </c>
    </row>
    <row r="65" spans="1:6">
      <c r="A65" s="56" t="s">
        <v>102</v>
      </c>
      <c r="B65" s="6" t="s">
        <v>100</v>
      </c>
      <c r="C65" s="6" t="s">
        <v>109</v>
      </c>
      <c r="D65" s="16" t="s">
        <v>116</v>
      </c>
      <c r="E65" s="5" t="s">
        <v>212</v>
      </c>
      <c r="F65" s="6" t="s">
        <v>213</v>
      </c>
    </row>
    <row r="66" spans="1:6">
      <c r="A66" s="56"/>
      <c r="B66" s="6" t="s">
        <v>101</v>
      </c>
      <c r="C66" s="6" t="s">
        <v>118</v>
      </c>
      <c r="D66" s="17" t="s">
        <v>118</v>
      </c>
      <c r="E66" s="5" t="s">
        <v>214</v>
      </c>
      <c r="F66" s="6" t="s">
        <v>215</v>
      </c>
    </row>
    <row r="67" spans="1:6">
      <c r="A67" s="56" t="s">
        <v>106</v>
      </c>
      <c r="B67" s="6" t="s">
        <v>103</v>
      </c>
      <c r="C67" s="6" t="s">
        <v>109</v>
      </c>
      <c r="D67" s="17" t="s">
        <v>109</v>
      </c>
      <c r="E67" s="5" t="s">
        <v>216</v>
      </c>
      <c r="F67" s="6" t="s">
        <v>218</v>
      </c>
    </row>
    <row r="68" spans="1:6">
      <c r="A68" s="56"/>
      <c r="B68" s="6" t="s">
        <v>104</v>
      </c>
      <c r="C68" s="6" t="s">
        <v>109</v>
      </c>
      <c r="D68" s="17" t="s">
        <v>109</v>
      </c>
      <c r="E68" s="5" t="s">
        <v>131</v>
      </c>
      <c r="F68" s="6"/>
    </row>
    <row r="69" spans="1:6">
      <c r="A69" s="7" t="s">
        <v>107</v>
      </c>
      <c r="B69" s="6" t="s">
        <v>105</v>
      </c>
      <c r="C69" s="6" t="s">
        <v>113</v>
      </c>
      <c r="D69" s="17" t="s">
        <v>109</v>
      </c>
      <c r="E69" s="5" t="s">
        <v>217</v>
      </c>
      <c r="F69" s="6"/>
    </row>
    <row r="70" spans="1:6">
      <c r="D70" s="17"/>
    </row>
  </sheetData>
  <mergeCells count="9">
    <mergeCell ref="A54:A64"/>
    <mergeCell ref="A65:A66"/>
    <mergeCell ref="A67:A68"/>
    <mergeCell ref="A2:A6"/>
    <mergeCell ref="A7:A22"/>
    <mergeCell ref="A23:A34"/>
    <mergeCell ref="A35:A40"/>
    <mergeCell ref="A41:A44"/>
    <mergeCell ref="A45:A53"/>
  </mergeCells>
  <pageMargins left="0.7" right="0.7" top="0.75" bottom="0.75" header="0.3" footer="0.3"/>
  <pageSetup paperSize="9" scale="45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E3"/>
  <sheetViews>
    <sheetView zoomScaleNormal="100" workbookViewId="0">
      <selection activeCell="B4" sqref="B4"/>
    </sheetView>
  </sheetViews>
  <sheetFormatPr defaultRowHeight="15"/>
  <cols>
    <col min="1" max="1" width="35.28515625" style="13" customWidth="1"/>
    <col min="2" max="2" width="16.140625" style="13" customWidth="1"/>
    <col min="3" max="3" width="13" style="13" customWidth="1"/>
    <col min="4" max="4" width="45.140625" style="13" customWidth="1"/>
    <col min="5" max="5" width="53.28515625" style="13" customWidth="1"/>
    <col min="6" max="16384" width="9.140625" style="13"/>
  </cols>
  <sheetData>
    <row r="1" spans="1:5" s="4" customFormat="1" ht="16.5" thickTop="1" thickBot="1">
      <c r="A1" s="15" t="s">
        <v>9</v>
      </c>
      <c r="B1" s="10" t="s">
        <v>28</v>
      </c>
      <c r="C1" s="10" t="s">
        <v>29</v>
      </c>
      <c r="D1" s="10" t="s">
        <v>30</v>
      </c>
      <c r="E1" s="10" t="s">
        <v>31</v>
      </c>
    </row>
    <row r="2" spans="1:5" ht="15.75" thickTop="1">
      <c r="A2" s="13" t="s">
        <v>230</v>
      </c>
      <c r="B2" s="13" t="s">
        <v>255</v>
      </c>
      <c r="C2" s="13" t="s">
        <v>234</v>
      </c>
      <c r="D2" s="13" t="s">
        <v>228</v>
      </c>
      <c r="E2" s="13" t="s">
        <v>235</v>
      </c>
    </row>
    <row r="3" spans="1:5">
      <c r="A3" s="13" t="s">
        <v>229</v>
      </c>
      <c r="B3" s="13" t="s">
        <v>256</v>
      </c>
      <c r="C3" s="13" t="s">
        <v>231</v>
      </c>
      <c r="D3" s="13" t="s">
        <v>233</v>
      </c>
      <c r="E3" s="13" t="s">
        <v>232</v>
      </c>
    </row>
  </sheetData>
  <pageMargins left="0.7" right="0.7" top="0.75" bottom="0.75" header="0.3" footer="0.3"/>
  <pageSetup paperSize="9" scale="8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F10"/>
  <sheetViews>
    <sheetView workbookViewId="0">
      <selection activeCell="E10" sqref="E10"/>
    </sheetView>
  </sheetViews>
  <sheetFormatPr defaultRowHeight="15"/>
  <cols>
    <col min="1" max="1" width="31.5703125" style="17" customWidth="1"/>
    <col min="2" max="2" width="7.42578125" style="17" customWidth="1"/>
    <col min="3" max="3" width="93.42578125" style="17" customWidth="1"/>
    <col min="4" max="4" width="12.140625" style="17" customWidth="1"/>
    <col min="5" max="5" width="39.7109375" style="17" customWidth="1"/>
    <col min="6" max="6" width="18" style="17" customWidth="1"/>
    <col min="7" max="7" width="12.140625" style="17" bestFit="1" customWidth="1"/>
    <col min="8" max="16384" width="9.140625" style="17"/>
  </cols>
  <sheetData>
    <row r="1" spans="1:6" ht="15.75" thickTop="1">
      <c r="A1" s="18" t="s">
        <v>9</v>
      </c>
      <c r="B1" s="18" t="s">
        <v>24</v>
      </c>
      <c r="C1" s="18" t="s">
        <v>10</v>
      </c>
      <c r="D1" s="18" t="s">
        <v>27</v>
      </c>
      <c r="E1" s="18" t="s">
        <v>11</v>
      </c>
      <c r="F1" s="22" t="s">
        <v>318</v>
      </c>
    </row>
    <row r="2" spans="1:6">
      <c r="A2" s="19" t="s">
        <v>290</v>
      </c>
      <c r="B2" s="19" t="s">
        <v>24</v>
      </c>
      <c r="C2" s="19" t="s">
        <v>299</v>
      </c>
      <c r="D2" s="19" t="s">
        <v>308</v>
      </c>
      <c r="E2" s="19" t="s">
        <v>16</v>
      </c>
      <c r="F2" s="19" t="s">
        <v>317</v>
      </c>
    </row>
    <row r="3" spans="1:6">
      <c r="A3" s="19" t="s">
        <v>291</v>
      </c>
      <c r="B3" s="19" t="s">
        <v>26</v>
      </c>
      <c r="C3" s="19" t="s">
        <v>300</v>
      </c>
      <c r="D3" s="19" t="s">
        <v>309</v>
      </c>
      <c r="E3" s="19" t="s">
        <v>317</v>
      </c>
    </row>
    <row r="4" spans="1:6">
      <c r="A4" s="19" t="s">
        <v>292</v>
      </c>
      <c r="B4" s="19" t="s">
        <v>24</v>
      </c>
      <c r="C4" s="19" t="s">
        <v>301</v>
      </c>
      <c r="D4" s="19" t="s">
        <v>310</v>
      </c>
      <c r="E4" s="19" t="s">
        <v>319</v>
      </c>
    </row>
    <row r="5" spans="1:6">
      <c r="A5" s="19" t="s">
        <v>293</v>
      </c>
      <c r="B5" s="19" t="s">
        <v>24</v>
      </c>
      <c r="C5" s="19" t="s">
        <v>302</v>
      </c>
      <c r="D5" s="19" t="s">
        <v>311</v>
      </c>
      <c r="E5" s="19" t="s">
        <v>320</v>
      </c>
    </row>
    <row r="6" spans="1:6">
      <c r="A6" s="19" t="s">
        <v>294</v>
      </c>
      <c r="B6" s="19" t="s">
        <v>24</v>
      </c>
      <c r="C6" s="19" t="s">
        <v>303</v>
      </c>
      <c r="D6" s="19" t="s">
        <v>312</v>
      </c>
      <c r="E6" s="19" t="s">
        <v>16</v>
      </c>
    </row>
    <row r="7" spans="1:6">
      <c r="A7" s="19" t="s">
        <v>295</v>
      </c>
      <c r="B7" s="19" t="s">
        <v>24</v>
      </c>
      <c r="C7" s="19" t="s">
        <v>304</v>
      </c>
      <c r="D7" s="19" t="s">
        <v>313</v>
      </c>
      <c r="E7" s="19" t="s">
        <v>321</v>
      </c>
    </row>
    <row r="8" spans="1:6">
      <c r="A8" s="19" t="s">
        <v>296</v>
      </c>
      <c r="B8" s="19" t="s">
        <v>24</v>
      </c>
      <c r="C8" s="19" t="s">
        <v>305</v>
      </c>
      <c r="D8" s="19" t="s">
        <v>314</v>
      </c>
      <c r="E8" s="19" t="s">
        <v>16</v>
      </c>
    </row>
    <row r="9" spans="1:6">
      <c r="A9" s="19" t="s">
        <v>297</v>
      </c>
      <c r="B9" s="19" t="s">
        <v>24</v>
      </c>
      <c r="C9" s="19" t="s">
        <v>306</v>
      </c>
      <c r="D9" s="19" t="s">
        <v>315</v>
      </c>
      <c r="E9" s="19" t="s">
        <v>16</v>
      </c>
    </row>
    <row r="10" spans="1:6">
      <c r="A10" s="19" t="s">
        <v>298</v>
      </c>
      <c r="B10" s="19" t="s">
        <v>24</v>
      </c>
      <c r="C10" s="19" t="s">
        <v>307</v>
      </c>
      <c r="D10" s="19" t="s">
        <v>316</v>
      </c>
      <c r="E10" s="19" t="s">
        <v>16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2:CT44"/>
  <sheetViews>
    <sheetView workbookViewId="0">
      <selection activeCell="B17" sqref="B17"/>
    </sheetView>
  </sheetViews>
  <sheetFormatPr defaultColWidth="2.7109375" defaultRowHeight="12"/>
  <cols>
    <col min="1" max="1" width="10" style="1" customWidth="1"/>
    <col min="2" max="2" width="13.7109375" style="1" customWidth="1"/>
    <col min="3" max="3" width="2.85546875" style="1" customWidth="1"/>
    <col min="4" max="16384" width="2.7109375" style="1"/>
  </cols>
  <sheetData>
    <row r="2" spans="1:98">
      <c r="B2" s="1" t="s">
        <v>2</v>
      </c>
      <c r="C2" s="1">
        <v>95</v>
      </c>
      <c r="D2" s="1">
        <v>94</v>
      </c>
      <c r="E2" s="1">
        <v>93</v>
      </c>
      <c r="F2" s="1">
        <v>92</v>
      </c>
      <c r="G2" s="1">
        <v>91</v>
      </c>
      <c r="H2" s="1">
        <v>90</v>
      </c>
      <c r="I2" s="1">
        <v>89</v>
      </c>
      <c r="J2" s="1">
        <v>88</v>
      </c>
      <c r="K2" s="1">
        <v>87</v>
      </c>
      <c r="L2" s="1">
        <v>86</v>
      </c>
      <c r="M2" s="1">
        <v>85</v>
      </c>
      <c r="N2" s="1">
        <v>84</v>
      </c>
      <c r="O2" s="1">
        <v>83</v>
      </c>
      <c r="P2" s="1">
        <v>82</v>
      </c>
      <c r="Q2" s="1">
        <v>81</v>
      </c>
      <c r="R2" s="1">
        <v>80</v>
      </c>
      <c r="S2" s="1">
        <v>79</v>
      </c>
      <c r="T2" s="1">
        <v>78</v>
      </c>
      <c r="U2" s="1">
        <v>77</v>
      </c>
      <c r="V2" s="1">
        <v>76</v>
      </c>
      <c r="W2" s="1">
        <v>75</v>
      </c>
      <c r="X2" s="1">
        <v>74</v>
      </c>
      <c r="Y2" s="1">
        <v>73</v>
      </c>
      <c r="Z2" s="1">
        <v>72</v>
      </c>
      <c r="AA2" s="1">
        <v>71</v>
      </c>
      <c r="AB2" s="1">
        <v>70</v>
      </c>
      <c r="AC2" s="1">
        <v>69</v>
      </c>
      <c r="AD2" s="1">
        <v>68</v>
      </c>
      <c r="AE2" s="1">
        <v>67</v>
      </c>
      <c r="AF2" s="1">
        <v>66</v>
      </c>
      <c r="AG2" s="1">
        <v>65</v>
      </c>
      <c r="AH2" s="1">
        <v>64</v>
      </c>
      <c r="AI2" s="1">
        <v>63</v>
      </c>
      <c r="AJ2" s="1">
        <v>62</v>
      </c>
      <c r="AK2" s="1">
        <v>61</v>
      </c>
      <c r="AL2" s="1">
        <v>60</v>
      </c>
      <c r="AM2" s="1">
        <v>59</v>
      </c>
      <c r="AN2" s="1">
        <v>58</v>
      </c>
      <c r="AO2" s="1">
        <v>57</v>
      </c>
      <c r="AP2" s="1">
        <v>56</v>
      </c>
      <c r="AQ2" s="1">
        <v>55</v>
      </c>
      <c r="AR2" s="1">
        <v>54</v>
      </c>
      <c r="AS2" s="1">
        <v>53</v>
      </c>
      <c r="AT2" s="1">
        <v>52</v>
      </c>
      <c r="AU2" s="1">
        <v>51</v>
      </c>
      <c r="AV2" s="1">
        <v>50</v>
      </c>
      <c r="AW2" s="1">
        <v>49</v>
      </c>
      <c r="AX2" s="1">
        <v>48</v>
      </c>
      <c r="AY2" s="1">
        <v>47</v>
      </c>
      <c r="AZ2" s="1">
        <v>46</v>
      </c>
      <c r="BA2" s="1">
        <v>45</v>
      </c>
      <c r="BB2" s="1">
        <v>44</v>
      </c>
      <c r="BC2" s="1">
        <v>43</v>
      </c>
      <c r="BD2" s="1">
        <v>42</v>
      </c>
      <c r="BE2" s="1">
        <v>41</v>
      </c>
      <c r="BF2" s="1">
        <v>40</v>
      </c>
      <c r="BG2" s="1">
        <v>39</v>
      </c>
      <c r="BH2" s="1">
        <v>38</v>
      </c>
      <c r="BI2" s="1">
        <v>37</v>
      </c>
      <c r="BJ2" s="1">
        <v>36</v>
      </c>
      <c r="BK2" s="1">
        <v>35</v>
      </c>
      <c r="BL2" s="1">
        <v>34</v>
      </c>
      <c r="BM2" s="1">
        <v>33</v>
      </c>
      <c r="BN2" s="1">
        <v>32</v>
      </c>
      <c r="BO2" s="1">
        <v>31</v>
      </c>
      <c r="BP2" s="1">
        <v>30</v>
      </c>
      <c r="BQ2" s="1">
        <v>29</v>
      </c>
      <c r="BR2" s="1">
        <v>28</v>
      </c>
      <c r="BS2" s="1">
        <v>27</v>
      </c>
      <c r="BT2" s="1">
        <v>26</v>
      </c>
      <c r="BU2" s="1">
        <v>25</v>
      </c>
      <c r="BV2" s="1">
        <v>24</v>
      </c>
      <c r="BW2" s="1">
        <v>23</v>
      </c>
      <c r="BX2" s="1">
        <v>22</v>
      </c>
      <c r="BY2" s="1">
        <v>21</v>
      </c>
      <c r="BZ2" s="1">
        <v>20</v>
      </c>
      <c r="CA2" s="1">
        <v>19</v>
      </c>
      <c r="CB2" s="1">
        <v>18</v>
      </c>
      <c r="CC2" s="1">
        <v>17</v>
      </c>
      <c r="CD2" s="1">
        <v>16</v>
      </c>
      <c r="CE2" s="1">
        <v>15</v>
      </c>
      <c r="CF2" s="1">
        <v>14</v>
      </c>
      <c r="CG2" s="1">
        <v>13</v>
      </c>
      <c r="CH2" s="1">
        <v>12</v>
      </c>
      <c r="CI2" s="1">
        <v>11</v>
      </c>
      <c r="CJ2" s="1">
        <v>10</v>
      </c>
      <c r="CK2" s="1">
        <v>9</v>
      </c>
      <c r="CL2" s="1">
        <v>8</v>
      </c>
      <c r="CM2" s="1">
        <v>7</v>
      </c>
      <c r="CN2" s="1">
        <v>6</v>
      </c>
      <c r="CO2" s="1">
        <v>5</v>
      </c>
      <c r="CP2" s="1">
        <v>4</v>
      </c>
      <c r="CQ2" s="1">
        <v>3</v>
      </c>
      <c r="CR2" s="1">
        <v>2</v>
      </c>
      <c r="CS2" s="1">
        <v>1</v>
      </c>
      <c r="CT2" s="1">
        <v>0</v>
      </c>
    </row>
    <row r="3" spans="1:98">
      <c r="B3" s="1" t="s">
        <v>3</v>
      </c>
      <c r="C3" s="57" t="s">
        <v>5</v>
      </c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  <c r="P3" s="58"/>
      <c r="Q3" s="58"/>
      <c r="R3" s="58"/>
      <c r="S3" s="58"/>
      <c r="T3" s="58"/>
      <c r="U3" s="58"/>
      <c r="V3" s="58"/>
      <c r="W3" s="58"/>
      <c r="X3" s="58"/>
      <c r="Y3" s="58"/>
      <c r="Z3" s="58"/>
      <c r="AA3" s="58"/>
      <c r="AB3" s="58"/>
      <c r="AC3" s="58"/>
      <c r="AD3" s="58"/>
      <c r="AE3" s="58"/>
      <c r="AF3" s="58"/>
      <c r="AG3" s="58"/>
      <c r="AH3" s="59"/>
      <c r="AI3" s="57" t="s">
        <v>6</v>
      </c>
      <c r="AJ3" s="58"/>
      <c r="AK3" s="58"/>
      <c r="AL3" s="58"/>
      <c r="AM3" s="58"/>
      <c r="AN3" s="58"/>
      <c r="AO3" s="58"/>
      <c r="AP3" s="58"/>
      <c r="AQ3" s="58"/>
      <c r="AR3" s="58"/>
      <c r="AS3" s="58"/>
      <c r="AT3" s="58"/>
      <c r="AU3" s="58"/>
      <c r="AV3" s="58"/>
      <c r="AW3" s="58"/>
      <c r="AX3" s="58"/>
      <c r="AY3" s="58"/>
      <c r="AZ3" s="58"/>
      <c r="BA3" s="58"/>
      <c r="BB3" s="58"/>
      <c r="BC3" s="58"/>
      <c r="BD3" s="58"/>
      <c r="BE3" s="58"/>
      <c r="BF3" s="59"/>
      <c r="BG3" s="57" t="s">
        <v>7</v>
      </c>
      <c r="BH3" s="58"/>
      <c r="BI3" s="58"/>
      <c r="BJ3" s="58"/>
      <c r="BK3" s="58"/>
      <c r="BL3" s="58"/>
      <c r="BM3" s="58"/>
      <c r="BN3" s="58"/>
      <c r="BO3" s="58"/>
      <c r="BP3" s="58"/>
      <c r="BQ3" s="58"/>
      <c r="BR3" s="58"/>
      <c r="BS3" s="58"/>
      <c r="BT3" s="58"/>
      <c r="BU3" s="58"/>
      <c r="BV3" s="58"/>
      <c r="BW3" s="59"/>
      <c r="BX3" s="57" t="s">
        <v>8</v>
      </c>
      <c r="BY3" s="58"/>
      <c r="BZ3" s="58"/>
      <c r="CA3" s="58"/>
      <c r="CB3" s="58"/>
      <c r="CC3" s="58"/>
      <c r="CD3" s="58"/>
      <c r="CE3" s="58"/>
      <c r="CF3" s="58"/>
      <c r="CG3" s="58"/>
      <c r="CH3" s="58"/>
      <c r="CI3" s="58"/>
      <c r="CJ3" s="58"/>
      <c r="CK3" s="58"/>
      <c r="CL3" s="58"/>
      <c r="CM3" s="58"/>
      <c r="CN3" s="59"/>
      <c r="CO3" s="57" t="s">
        <v>1</v>
      </c>
      <c r="CP3" s="58"/>
      <c r="CQ3" s="59"/>
      <c r="CR3" s="57" t="s">
        <v>4</v>
      </c>
      <c r="CS3" s="58"/>
      <c r="CT3" s="59"/>
    </row>
    <row r="8" spans="1:98" s="23" customFormat="1">
      <c r="B8" s="23" t="s">
        <v>264</v>
      </c>
      <c r="C8" s="27" t="s">
        <v>275</v>
      </c>
      <c r="D8" s="28" t="s">
        <v>273</v>
      </c>
      <c r="E8" s="28" t="s">
        <v>280</v>
      </c>
      <c r="F8" s="29" t="s">
        <v>279</v>
      </c>
      <c r="G8" s="27" t="s">
        <v>281</v>
      </c>
      <c r="H8" s="28" t="s">
        <v>284</v>
      </c>
      <c r="I8" s="28" t="s">
        <v>280</v>
      </c>
      <c r="J8" s="29" t="s">
        <v>273</v>
      </c>
    </row>
    <row r="9" spans="1:98" s="24" customFormat="1" hidden="1">
      <c r="C9" s="26" t="str">
        <f>C8</f>
        <v>c</v>
      </c>
      <c r="G9" s="26" t="str">
        <f>D8</f>
        <v>e</v>
      </c>
      <c r="K9" s="25" t="str">
        <f>E8</f>
        <v>8</v>
      </c>
      <c r="O9" s="25" t="str">
        <f>F8</f>
        <v>a</v>
      </c>
      <c r="S9" s="25" t="str">
        <f>G8</f>
        <v>6</v>
      </c>
      <c r="W9" s="25" t="str">
        <f>H8</f>
        <v>f</v>
      </c>
      <c r="AA9" s="25" t="str">
        <f>I8</f>
        <v>8</v>
      </c>
      <c r="AE9" s="25" t="str">
        <f>J8</f>
        <v>e</v>
      </c>
    </row>
    <row r="10" spans="1:98">
      <c r="B10" s="1" t="s">
        <v>2</v>
      </c>
      <c r="C10" s="33">
        <v>31</v>
      </c>
      <c r="D10" s="33">
        <v>30</v>
      </c>
      <c r="E10" s="33">
        <v>29</v>
      </c>
      <c r="F10" s="33">
        <v>28</v>
      </c>
      <c r="G10" s="33">
        <v>27</v>
      </c>
      <c r="H10" s="33">
        <v>26</v>
      </c>
      <c r="I10" s="33">
        <v>25</v>
      </c>
      <c r="J10" s="33">
        <v>24</v>
      </c>
      <c r="K10" s="33">
        <v>23</v>
      </c>
      <c r="L10" s="33">
        <v>22</v>
      </c>
      <c r="M10" s="33">
        <v>21</v>
      </c>
      <c r="N10" s="33">
        <v>20</v>
      </c>
      <c r="O10" s="33">
        <v>19</v>
      </c>
      <c r="P10" s="33">
        <v>18</v>
      </c>
      <c r="Q10" s="33">
        <v>17</v>
      </c>
      <c r="R10" s="33">
        <v>16</v>
      </c>
      <c r="S10" s="33">
        <v>15</v>
      </c>
      <c r="T10" s="33">
        <v>14</v>
      </c>
      <c r="U10" s="33">
        <v>13</v>
      </c>
      <c r="V10" s="33">
        <v>12</v>
      </c>
      <c r="W10" s="33">
        <v>11</v>
      </c>
      <c r="X10" s="33">
        <v>10</v>
      </c>
      <c r="Y10" s="33">
        <v>9</v>
      </c>
      <c r="Z10" s="33">
        <v>8</v>
      </c>
      <c r="AA10" s="33">
        <v>7</v>
      </c>
      <c r="AB10" s="33">
        <v>6</v>
      </c>
      <c r="AC10" s="33">
        <v>5</v>
      </c>
      <c r="AD10" s="33">
        <v>4</v>
      </c>
      <c r="AE10" s="33">
        <v>3</v>
      </c>
      <c r="AF10" s="33">
        <v>2</v>
      </c>
      <c r="AG10" s="33">
        <v>1</v>
      </c>
      <c r="AH10" s="33">
        <v>0</v>
      </c>
    </row>
    <row r="11" spans="1:98">
      <c r="B11" s="1" t="s">
        <v>263</v>
      </c>
      <c r="C11" s="30">
        <f>IF(OR(C9="F", C9="E", C9="D", C9="C", C9="B", C9="A", C9="9", C9="8"),1,0)</f>
        <v>1</v>
      </c>
      <c r="D11" s="31">
        <f>IF(OR(C9="F", C9="E", C9="D", C9="C", C9="7", C9="6", C9="5", C9="4"),1,0)</f>
        <v>1</v>
      </c>
      <c r="E11" s="31">
        <f>IF(OR(C9="F", C9="E", C9="A", C9="B", C9="7", C9="6", C9="3", C9="2"),1,0)</f>
        <v>0</v>
      </c>
      <c r="F11" s="32">
        <f>IF(OR(C9="F", C9="D", C9="B", C9="9", C9="7", C9="5", C9="3", C9="1"),1,0)</f>
        <v>0</v>
      </c>
      <c r="G11" s="30">
        <f>IF(OR(G9="F", G9="E", G9="D", G9="C", G9="B", G9="A", G9="9", G9="8"),1,0)</f>
        <v>1</v>
      </c>
      <c r="H11" s="31">
        <f>IF(OR(G9="F", G9="E", G9="D", G9="C", G9="7", G9="6", G9="5", G9="4"),1,0)</f>
        <v>1</v>
      </c>
      <c r="I11" s="31">
        <f>IF(OR(G9="F", G9="E", G9="A", G9="B", G9="7", G9="6", G9="3", G9="2"),1,0)</f>
        <v>1</v>
      </c>
      <c r="J11" s="32">
        <f>IF(OR(G9="F", G9="D", G9="B", G9="9", G9="7", G9="5", G9="3", G9="1"),1,0)</f>
        <v>0</v>
      </c>
      <c r="K11" s="37">
        <f>IF(OR(K9="F", K9="E", K9="D", K9="C", K9="B", K9="A", K9="9", K9="8"),1,0)</f>
        <v>1</v>
      </c>
      <c r="L11" s="31">
        <f>IF(OR(K9="F", K9="E", K9="D", K9="C", K9="7", K9="6", K9="5", K9="4"),1,0)</f>
        <v>0</v>
      </c>
      <c r="M11" s="31">
        <f>IF(OR(K9="F", K9="E", K9="A", K9="B", K9="7", K9="6", K9="3", K9="2"),1,0)</f>
        <v>0</v>
      </c>
      <c r="N11" s="32">
        <f>IF(OR(K9="F", K9="D", K9="B", K9="9", K9="7", K9="5", K9="3", K9="1"),1,0)</f>
        <v>0</v>
      </c>
      <c r="O11" s="30">
        <f>IF(OR(O9="F", O9="E", O9="D", O9="C", O9="B", O9="A", O9="9", O9="8"),1,0)</f>
        <v>1</v>
      </c>
      <c r="P11" s="31">
        <f>IF(OR(O9="F", O9="E", O9="D", O9="C", O9="7", O9="6", O9="5", O9="4"),1,0)</f>
        <v>0</v>
      </c>
      <c r="Q11" s="31">
        <f>IF(OR(O9="F", O9="E", O9="A", O9="B", O9="7", O9="6", O9="3", O9="2"),1,0)</f>
        <v>1</v>
      </c>
      <c r="R11" s="32">
        <f>IF(OR(O9="F", O9="D", O9="B", O9="9", O9="7", O9="5", O9="3", O9="1"),1,0)</f>
        <v>0</v>
      </c>
      <c r="S11" s="30">
        <f>IF(OR(S9="F", S9="E", S9="D", S9="C", S9="B", S9="A", S9="9", S9="8"),1,0)</f>
        <v>0</v>
      </c>
      <c r="T11" s="31">
        <f>IF(OR(S9="F", S9="E", S9="D", S9="C", S9="7", S9="6", S9="5", S9="4"),1,0)</f>
        <v>1</v>
      </c>
      <c r="U11" s="31">
        <f>IF(OR(S9="F", S9="E", S9="A", S9="B", S9="7", S9="6", S9="3", S9="2"),1,0)</f>
        <v>1</v>
      </c>
      <c r="V11" s="32">
        <f>IF(OR(S9="F", S9="D", S9="B", S9="9", S9="7", S9="5", S9="3", S9="1"),1,0)</f>
        <v>0</v>
      </c>
      <c r="W11" s="30">
        <f>IF(OR(W9="F", W9="E", W9="D", W9="C", W9="B", W9="A", W9="9", W9="8"),1,0)</f>
        <v>1</v>
      </c>
      <c r="X11" s="31">
        <f>IF(OR(W9="F", W9="E", W9="D", W9="C", W9="7", W9="6", W9="5", W9="4"),1,0)</f>
        <v>1</v>
      </c>
      <c r="Y11" s="31">
        <f>IF(OR(W9="F", W9="E", W9="A", W9="B", W9="7", W9="6", W9="3", W9="2"),1,0)</f>
        <v>1</v>
      </c>
      <c r="Z11" s="32">
        <f>IF(OR(W9="F", W9="D", W9="B", W9="9", W9="7", W9="5", W9="3", W9="1"),1,0)</f>
        <v>1</v>
      </c>
      <c r="AA11" s="30">
        <f>IF(OR(AA9="F", AA9="E", AA9="D", AA9="C", AA9="B", AA9="A", AA9="9", AA9="8"),1,0)</f>
        <v>1</v>
      </c>
      <c r="AB11" s="31">
        <f>IF(OR(AA9="F", AA9="E", AA9="D", AA9="C", AA9="7", AA9="6", AA9="5", AA9="4"),1,0)</f>
        <v>0</v>
      </c>
      <c r="AC11" s="31">
        <f>IF(OR(AA9="F", AA9="E", AA9="A", AA9="B", AA9="7", AA9="6", AA9="3", AA9="2"),1,0)</f>
        <v>0</v>
      </c>
      <c r="AD11" s="32">
        <f>IF(OR(AA9="F", AA9="D", AA9="B", AA9="9", AA9="7", AA9="5", AA9="3", AA9="1"),1,0)</f>
        <v>0</v>
      </c>
      <c r="AE11" s="30">
        <f>IF(OR(AE9="F", AE9="E", AE9="D", AE9="C", AE9="B", AE9="A", AE9="9", AE9="8"),1,0)</f>
        <v>1</v>
      </c>
      <c r="AF11" s="31">
        <f>IF(OR(AE9="F", AE9="E", AE9="D", AE9="C", AE9="7", AE9="6", AE9="5", AE9="4"),1,0)</f>
        <v>1</v>
      </c>
      <c r="AG11" s="31">
        <f>IF(OR(AE9="F", AE9="E", AE9="A", AE9="B", AE9="7", AE9="6", AE9="3", AE9="2"),1,0)</f>
        <v>1</v>
      </c>
      <c r="AH11" s="32">
        <f>IF(OR(AE9="F", AE9="D", AE9="B", AE9="9", AE9="7", AE9="5", AE9="3", AE9="1"),1,0)</f>
        <v>0</v>
      </c>
    </row>
    <row r="13" spans="1:98">
      <c r="A13" s="1" t="s">
        <v>265</v>
      </c>
      <c r="B13" s="1">
        <f>R11*65536+S11*32768+T11*16384+U11*8192+V11*4096+W11*2048+X11*1024+Y11*512+Z11*256+AA11*128+AB11*64+AC11*32+AD11*16+AE11*8+AF11*4+AG11*2+AH11*1</f>
        <v>28558</v>
      </c>
    </row>
    <row r="14" spans="1:98">
      <c r="A14" s="1" t="s">
        <v>266</v>
      </c>
      <c r="B14" s="36">
        <f>B13*81/1000000</f>
        <v>2.3131979999999999</v>
      </c>
      <c r="C14" s="1" t="s">
        <v>269</v>
      </c>
    </row>
    <row r="15" spans="1:98">
      <c r="A15" s="1" t="s">
        <v>267</v>
      </c>
      <c r="B15" s="34" t="str">
        <f>IF(Q11=1,"rising", "falling")</f>
        <v>rising</v>
      </c>
    </row>
    <row r="16" spans="1:98">
      <c r="A16" s="1" t="s">
        <v>268</v>
      </c>
      <c r="B16" s="1">
        <f>I11*128+J11*64+K11*32+L11*16+M11*8+N11*4+O11*2+P11*1</f>
        <v>162</v>
      </c>
    </row>
    <row r="17" spans="1:34">
      <c r="A17" s="1" t="s">
        <v>270</v>
      </c>
      <c r="B17" s="36">
        <f>(B16-1)*3.2</f>
        <v>515.20000000000005</v>
      </c>
      <c r="C17" s="1" t="s">
        <v>269</v>
      </c>
    </row>
    <row r="18" spans="1:34">
      <c r="A18" s="1" t="s">
        <v>271</v>
      </c>
      <c r="B18" s="1">
        <f>G11*2+H11*1+1</f>
        <v>4</v>
      </c>
    </row>
    <row r="28" spans="1:34" s="23" customFormat="1">
      <c r="B28" s="23" t="s">
        <v>264</v>
      </c>
      <c r="C28" s="27" t="s">
        <v>272</v>
      </c>
      <c r="D28" s="28" t="s">
        <v>272</v>
      </c>
      <c r="E28" s="28" t="s">
        <v>272</v>
      </c>
      <c r="F28" s="29" t="s">
        <v>272</v>
      </c>
      <c r="G28" s="27" t="s">
        <v>274</v>
      </c>
      <c r="H28" s="28" t="s">
        <v>274</v>
      </c>
      <c r="I28" s="28" t="s">
        <v>283</v>
      </c>
      <c r="J28" s="29" t="s">
        <v>282</v>
      </c>
    </row>
    <row r="29" spans="1:34" s="24" customFormat="1" hidden="1">
      <c r="C29" s="26" t="str">
        <f>C28</f>
        <v>0</v>
      </c>
      <c r="G29" s="26" t="str">
        <f>D28</f>
        <v>0</v>
      </c>
      <c r="K29" s="25" t="str">
        <f>E28</f>
        <v>0</v>
      </c>
      <c r="O29" s="25" t="str">
        <f>F28</f>
        <v>0</v>
      </c>
      <c r="S29" s="25" t="str">
        <f>G28</f>
        <v>9</v>
      </c>
      <c r="W29" s="25" t="str">
        <f>H28</f>
        <v>9</v>
      </c>
      <c r="AA29" s="25" t="str">
        <f>I28</f>
        <v>4</v>
      </c>
      <c r="AE29" s="25" t="str">
        <f>J28</f>
        <v>d</v>
      </c>
    </row>
    <row r="30" spans="1:34">
      <c r="B30" s="1" t="s">
        <v>2</v>
      </c>
      <c r="C30" s="33">
        <v>31</v>
      </c>
      <c r="D30" s="33">
        <v>30</v>
      </c>
      <c r="E30" s="33">
        <v>29</v>
      </c>
      <c r="F30" s="33">
        <v>28</v>
      </c>
      <c r="G30" s="33">
        <v>27</v>
      </c>
      <c r="H30" s="33">
        <v>26</v>
      </c>
      <c r="I30" s="33">
        <v>25</v>
      </c>
      <c r="J30" s="33">
        <v>24</v>
      </c>
      <c r="K30" s="33">
        <v>23</v>
      </c>
      <c r="L30" s="33">
        <v>22</v>
      </c>
      <c r="M30" s="33">
        <v>21</v>
      </c>
      <c r="N30" s="33">
        <v>20</v>
      </c>
      <c r="O30" s="33">
        <v>19</v>
      </c>
      <c r="P30" s="33">
        <v>18</v>
      </c>
      <c r="Q30" s="33">
        <v>17</v>
      </c>
      <c r="R30" s="33">
        <v>16</v>
      </c>
      <c r="S30" s="33">
        <v>15</v>
      </c>
      <c r="T30" s="33">
        <v>14</v>
      </c>
      <c r="U30" s="33">
        <v>13</v>
      </c>
      <c r="V30" s="33">
        <v>12</v>
      </c>
      <c r="W30" s="33">
        <v>11</v>
      </c>
      <c r="X30" s="33">
        <v>10</v>
      </c>
      <c r="Y30" s="33">
        <v>9</v>
      </c>
      <c r="Z30" s="33">
        <v>8</v>
      </c>
      <c r="AA30" s="33">
        <v>7</v>
      </c>
      <c r="AB30" s="33">
        <v>6</v>
      </c>
      <c r="AC30" s="33">
        <v>5</v>
      </c>
      <c r="AD30" s="33">
        <v>4</v>
      </c>
      <c r="AE30" s="33">
        <v>3</v>
      </c>
      <c r="AF30" s="33">
        <v>2</v>
      </c>
      <c r="AG30" s="33">
        <v>1</v>
      </c>
      <c r="AH30" s="33">
        <v>0</v>
      </c>
    </row>
    <row r="31" spans="1:34">
      <c r="B31" s="1" t="s">
        <v>263</v>
      </c>
      <c r="C31" s="30">
        <f>IF(OR(C29="F", C29="E", C29="D", C29="C", C29="B", C29="A", C29="9", C29="8"),1,0)</f>
        <v>0</v>
      </c>
      <c r="D31" s="31">
        <f>IF(OR(C29="F", C29="E", C29="D", C29="C", C29="7", C29="6", C29="5", C29="4"),1,0)</f>
        <v>0</v>
      </c>
      <c r="E31" s="31">
        <f>IF(OR(C29="F", C29="E", C29="A", C29="B", C29="7", C29="6", C29="3", C29="2"),1,0)</f>
        <v>0</v>
      </c>
      <c r="F31" s="32">
        <f>IF(OR(C29="F", C29="D", C29="B", C29="9", C29="7", C29="5", C29="3", C29="1"),1,0)</f>
        <v>0</v>
      </c>
      <c r="G31" s="30">
        <f>IF(OR(G29="F", G29="E", G29="D", G29="C", G29="B", G29="A", G29="9", G29="8"),1,0)</f>
        <v>0</v>
      </c>
      <c r="H31" s="31">
        <f>IF(OR(G29="F", G29="E", G29="D", G29="C", G29="7", G29="6", G29="5", G29="4"),1,0)</f>
        <v>0</v>
      </c>
      <c r="I31" s="31">
        <f>IF(OR(G29="F", G29="E", G29="A", G29="B", G29="7", G29="6", G29="3", G29="2"),1,0)</f>
        <v>0</v>
      </c>
      <c r="J31" s="32">
        <f>IF(OR(G29="F", G29="D", G29="B", G29="9", G29="7", G29="5", G29="3", G29="1"),1,0)</f>
        <v>0</v>
      </c>
      <c r="K31" s="30">
        <f>IF(OR(K29="F", K29="E", K29="D", K29="C", K29="B", K29="A", K29="9", K29="8"),1,0)</f>
        <v>0</v>
      </c>
      <c r="L31" s="31">
        <f>IF(OR(K29="F", K29="E", K29="D", K29="C", K29="7", K29="6", K29="5", K29="4"),1,0)</f>
        <v>0</v>
      </c>
      <c r="M31" s="31">
        <f>IF(OR(K29="F", K29="E", K29="A", K29="B", K29="7", K29="6", K29="3", K29="2"),1,0)</f>
        <v>0</v>
      </c>
      <c r="N31" s="32">
        <f>IF(OR(K29="F", K29="D", K29="B", K29="9", K29="7", K29="5", K29="3", K29="1"),1,0)</f>
        <v>0</v>
      </c>
      <c r="O31" s="30">
        <f>IF(OR(O29="F", O29="E", O29="D", O29="C", O29="B", O29="A", O29="9", O29="8"),1,0)</f>
        <v>0</v>
      </c>
      <c r="P31" s="31">
        <f>IF(OR(O29="F", O29="E", O29="D", O29="C", O29="7", O29="6", O29="5", O29="4"),1,0)</f>
        <v>0</v>
      </c>
      <c r="Q31" s="31">
        <f>IF(OR(O29="F", O29="E", O29="A", O29="B", O29="7", O29="6", O29="3", O29="2"),1,0)</f>
        <v>0</v>
      </c>
      <c r="R31" s="32">
        <f>IF(OR(O29="F", O29="D", O29="B", O29="9", O29="7", O29="5", O29="3", O29="1"),1,0)</f>
        <v>0</v>
      </c>
      <c r="S31" s="30">
        <f>IF(OR(S29="F", S29="E", S29="D", S29="C", S29="B", S29="A", S29="9", S29="8"),1,0)</f>
        <v>1</v>
      </c>
      <c r="T31" s="31">
        <f>IF(OR(S29="F", S29="E", S29="D", S29="C", S29="7", S29="6", S29="5", S29="4"),1,0)</f>
        <v>0</v>
      </c>
      <c r="U31" s="31">
        <f>IF(OR(S29="F", S29="E", S29="A", S29="B", S29="7", S29="6", S29="3", S29="2"),1,0)</f>
        <v>0</v>
      </c>
      <c r="V31" s="32">
        <f>IF(OR(S29="F", S29="D", S29="B", S29="9", S29="7", S29="5", S29="3", S29="1"),1,0)</f>
        <v>1</v>
      </c>
      <c r="W31" s="30">
        <f>IF(OR(W29="F", W29="E", W29="D", W29="C", W29="B", W29="A", W29="9", W29="8"),1,0)</f>
        <v>1</v>
      </c>
      <c r="X31" s="31">
        <f>IF(OR(W29="F", W29="E", W29="D", W29="C", W29="7", W29="6", W29="5", W29="4"),1,0)</f>
        <v>0</v>
      </c>
      <c r="Y31" s="31">
        <f>IF(OR(W29="F", W29="E", W29="A", W29="B", W29="7", W29="6", W29="3", W29="2"),1,0)</f>
        <v>0</v>
      </c>
      <c r="Z31" s="32">
        <f>IF(OR(W29="F", W29="D", W29="B", W29="9", W29="7", W29="5", W29="3", W29="1"),1,0)</f>
        <v>1</v>
      </c>
      <c r="AA31" s="30">
        <f>IF(OR(AA29="F", AA29="E", AA29="D", AA29="C", AA29="B", AA29="A", AA29="9", AA29="8"),1,0)</f>
        <v>0</v>
      </c>
      <c r="AB31" s="31">
        <f>IF(OR(AA29="F", AA29="E", AA29="D", AA29="C", AA29="7", AA29="6", AA29="5", AA29="4"),1,0)</f>
        <v>1</v>
      </c>
      <c r="AC31" s="31">
        <f>IF(OR(AA29="F", AA29="E", AA29="A", AA29="B", AA29="7", AA29="6", AA29="3", AA29="2"),1,0)</f>
        <v>0</v>
      </c>
      <c r="AD31" s="32">
        <f>IF(OR(AA29="F", AA29="D", AA29="B", AA29="9", AA29="7", AA29="5", AA29="3", AA29="1"),1,0)</f>
        <v>0</v>
      </c>
      <c r="AE31" s="30">
        <f>IF(OR(AE29="F", AE29="E", AE29="D", AE29="C", AE29="B", AE29="A", AE29="9", AE29="8"),1,0)</f>
        <v>1</v>
      </c>
      <c r="AF31" s="31">
        <f>IF(OR(AE29="F", AE29="E", AE29="D", AE29="C", AE29="7", AE29="6", AE29="5", AE29="4"),1,0)</f>
        <v>1</v>
      </c>
      <c r="AG31" s="31">
        <f>IF(OR(AE29="F", AE29="E", AE29="A", AE29="B", AE29="7", AE29="6", AE29="3", AE29="2"),1,0)</f>
        <v>0</v>
      </c>
      <c r="AH31" s="32">
        <f>IF(OR(AE29="F", AE29="D", AE29="B", AE29="9", AE29="7", AE29="5", AE29="3", AE29="1"),1,0)</f>
        <v>1</v>
      </c>
    </row>
    <row r="33" spans="1:3">
      <c r="A33" s="1" t="s">
        <v>265</v>
      </c>
      <c r="B33" s="1">
        <f>R31*65536+S31*32768+T31*16384+U31*8192+V31*4096+W31*2048+X31*1024+Y31*512+Z31*256+AA31*128+AB31*64+AC31*32+AD31*16+AE31*8+AF31*4+AG31*2+AH31*1</f>
        <v>39245</v>
      </c>
    </row>
    <row r="34" spans="1:3">
      <c r="A34" s="1" t="s">
        <v>246</v>
      </c>
      <c r="B34" s="36">
        <f>B33*81/1000000</f>
        <v>3.1788449999999999</v>
      </c>
      <c r="C34" s="1" t="s">
        <v>269</v>
      </c>
    </row>
    <row r="36" spans="1:3">
      <c r="A36" s="33" t="s">
        <v>278</v>
      </c>
      <c r="B36" s="35">
        <f>B34+B17+B14</f>
        <v>520.69204300000001</v>
      </c>
    </row>
    <row r="39" spans="1:3">
      <c r="A39" s="1" t="s">
        <v>285</v>
      </c>
      <c r="B39" s="1">
        <v>337.39060000000001</v>
      </c>
    </row>
    <row r="40" spans="1:3">
      <c r="A40" s="1" t="s">
        <v>286</v>
      </c>
      <c r="B40" s="1">
        <v>518.19349999999997</v>
      </c>
    </row>
    <row r="41" spans="1:3">
      <c r="A41" s="1" t="s">
        <v>287</v>
      </c>
      <c r="B41" s="1">
        <v>520.69200000000001</v>
      </c>
    </row>
    <row r="43" spans="1:3">
      <c r="A43" s="1" t="s">
        <v>288</v>
      </c>
      <c r="B43" s="1">
        <f>B40-B39</f>
        <v>180.80289999999997</v>
      </c>
    </row>
    <row r="44" spans="1:3">
      <c r="A44" s="1" t="s">
        <v>289</v>
      </c>
      <c r="B44" s="1">
        <f>B41-B40</f>
        <v>2.4985000000000355</v>
      </c>
    </row>
  </sheetData>
  <mergeCells count="6">
    <mergeCell ref="CR3:CT3"/>
    <mergeCell ref="C3:AH3"/>
    <mergeCell ref="AI3:BF3"/>
    <mergeCell ref="BG3:BW3"/>
    <mergeCell ref="BX3:CN3"/>
    <mergeCell ref="CO3:CQ3"/>
  </mergeCells>
  <pageMargins left="0.7" right="0.7" top="0.75" bottom="0.75" header="0.3" footer="0.3"/>
  <pageSetup paperSize="9" orientation="portrait" r:id="rId1"/>
  <ignoredErrors>
    <ignoredError sqref="C28:D28 F28" numberStoredAsText="1"/>
  </ignoredErrors>
</worksheet>
</file>

<file path=xl/worksheets/sheet7.xml><?xml version="1.0" encoding="utf-8"?>
<worksheet xmlns="http://schemas.openxmlformats.org/spreadsheetml/2006/main" xmlns:r="http://schemas.openxmlformats.org/officeDocument/2006/relationships">
  <dimension ref="A1:Z2048"/>
  <sheetViews>
    <sheetView topLeftCell="M1" workbookViewId="0">
      <selection activeCell="I1" sqref="I1:I1048576"/>
    </sheetView>
  </sheetViews>
  <sheetFormatPr defaultRowHeight="15"/>
  <cols>
    <col min="1" max="1" width="9.140625" style="17"/>
    <col min="2" max="2" width="17.5703125" style="48" customWidth="1"/>
    <col min="3" max="3" width="14" style="17" customWidth="1"/>
    <col min="4" max="6" width="9.140625" style="17"/>
    <col min="7" max="7" width="9.140625" style="50"/>
    <col min="8" max="8" width="9.42578125" style="50" bestFit="1" customWidth="1"/>
    <col min="9" max="9" width="9.5703125" style="17" customWidth="1"/>
    <col min="10" max="10" width="9.140625" style="17"/>
    <col min="11" max="11" width="18.85546875" style="49" bestFit="1" customWidth="1"/>
    <col min="12" max="12" width="20.85546875" style="17" customWidth="1"/>
    <col min="13" max="13" width="7.42578125" style="50" customWidth="1"/>
    <col min="14" max="14" width="9.5703125" style="50" customWidth="1"/>
    <col min="15" max="23" width="9.5703125" style="49" customWidth="1"/>
    <col min="26" max="26" width="17.85546875" bestFit="1" customWidth="1"/>
  </cols>
  <sheetData>
    <row r="1" spans="1:23" s="17" customFormat="1">
      <c r="B1" s="48"/>
      <c r="G1" s="50"/>
      <c r="K1" s="49"/>
      <c r="L1" s="17" t="s">
        <v>425</v>
      </c>
      <c r="M1" s="50" t="s">
        <v>271</v>
      </c>
      <c r="N1" s="50" t="s">
        <v>1239</v>
      </c>
      <c r="O1" s="49" t="s">
        <v>485</v>
      </c>
      <c r="P1" s="49" t="s">
        <v>1235</v>
      </c>
      <c r="Q1" s="49" t="s">
        <v>486</v>
      </c>
      <c r="R1" s="49" t="s">
        <v>1236</v>
      </c>
      <c r="S1" s="49" t="s">
        <v>487</v>
      </c>
      <c r="T1" s="49" t="s">
        <v>1237</v>
      </c>
      <c r="U1" s="49" t="s">
        <v>488</v>
      </c>
      <c r="V1" s="49" t="s">
        <v>1238</v>
      </c>
      <c r="W1" s="49" t="s">
        <v>489</v>
      </c>
    </row>
    <row r="2" spans="1:23">
      <c r="A2" s="17" t="s">
        <v>457</v>
      </c>
      <c r="B2" s="48">
        <v>8</v>
      </c>
      <c r="D2" s="17" t="s">
        <v>264</v>
      </c>
      <c r="E2" s="17" t="s">
        <v>456</v>
      </c>
      <c r="F2" s="17">
        <f>SUM(G2:G513)</f>
        <v>0</v>
      </c>
      <c r="H2" s="45"/>
      <c r="I2" s="45" t="s">
        <v>1278</v>
      </c>
      <c r="J2" s="17">
        <f>HEX2DEC(I2)</f>
        <v>3888</v>
      </c>
      <c r="K2" s="49">
        <f>J2*$B$3</f>
        <v>315.04464000000002</v>
      </c>
      <c r="L2" s="49">
        <f>K2+K3+K4</f>
        <v>223253531723.04465</v>
      </c>
      <c r="M2" s="50">
        <f>J5+1</f>
        <v>2</v>
      </c>
      <c r="N2" s="49">
        <f>IF(AND($M2=1,$K5=1,$M6=1,$K9=0),$L6-$L2,IF(AND($M2=1,$K5=1,$M10=1,$K13=0),$L10-$L2,IF(AND($M2=1,$K5=1,$M14=1,$K17=0),$L14-$L2,IF(AND($M2=1,$K5=1,$M18=1,$K21=0),$L18-$L2,0))))</f>
        <v>0</v>
      </c>
      <c r="O2" s="49">
        <f>IF(AND($M2=1,$K5=1,$M6=2,$K9=1),$L6-$L2,IF(AND($M2=1,$K5=1,$M10=2,$K13=1),$L10-$L2,IF(AND($M2=1,$K5=1,$M14=2,$K17=1),$L14-$L2,IF(AND($M2=1,$K5=1,$M18=2,$K21=1),$L18-$L2,0))))</f>
        <v>0</v>
      </c>
      <c r="P2" s="49">
        <f>IF(AND($M2=2,$K5=1,$M6=2,$K9=0),$L6-$L2,IF(AND($M2=2,$K5=1,$M10=2,$K13=0),$L10-$L2,IF(AND($M2=2,$K5=1,$M14=2,$K17=0),$L14-$L2,IF(AND($M2=2,$K5=1,$M18=2,$K21=0),$L18-$L2,0))))</f>
        <v>1020.5967407226562</v>
      </c>
      <c r="Q2" s="49">
        <f>IF(AND($M2=2,$K5=1,$M6=3,$K9=1),$L6-$L2,IF(AND($M2=2,$K5=1,$M10=3,$K13=1),$L10-$L2,IF(AND($M2=2,$K5=1,$M14=3,$K17=1),$L14-$L2,IF(AND($M2=2,$K5=1,$M18=3,$K21=1),$L18-$L2,0))))</f>
        <v>544.97921752929687</v>
      </c>
      <c r="R2" s="49">
        <f>IF(AND($M2=3,$K5=1,$M6=3,$K9=0),$L6-$L2,IF(AND($M2=3,$K5=1,$M10=3,$K13=0),$L10-$L2,IF(AND($M2=3,$K5=1,$M14=3,$K17=0),$L14-$L2,IF(AND($M2=3,$K5=1,$M18=3,$K21=0),$L18-$L2,0))))</f>
        <v>0</v>
      </c>
      <c r="S2" s="49">
        <f>IF(AND($M2=3,$K5=1,$M6=4,$K9=1),$L6-$L2,IF(AND($M2=3,$K5=1,$M10=4,$K13=1),$L10-$L2,IF(AND($M2=3,$K5=1,$M14=4,$K17=1),$L14-$L2,IF(AND($M2=3,$K5=1,$M18=4,$K21=1),$L18-$L2,0))))</f>
        <v>0</v>
      </c>
      <c r="T2" s="49">
        <f>IF(AND($M2=4,$K5=1,$M6=4,$K9=0),$L6-$L2,IF(AND($M2=4,$K5=1,$M10=4,$K13=0),$L10-$L2,IF(AND($M4=3,$K5=1,$M14=4,$K17=0),$L14-$L2,IF(AND($M2=4,$K5=1,$M18=4,$K21=0),$L18-$L2,0))))</f>
        <v>0</v>
      </c>
      <c r="U2" s="49">
        <f>IF(AND($M2=4,$K5=1,$M6=5,$K9=1),$L6-$L2,IF(AND($M2=4,$K5=1,$M10=5,$K13=1),$L10-$L2,IF(AND($M2=4,$K5=1,$M14=5,$K17=1),$L14-$L2,IF(AND($M2=4,$K5=1,$M18=5,$K21=1),$L18-$L2,0))))</f>
        <v>0</v>
      </c>
      <c r="V2" s="49">
        <f>IF(AND($M2=5,$K5=1,$M6=5,$K9=0),$L6-$L2,IF(AND($M2=5,$K5=1,$M10=5,$K13=0),$L10-$L2,IF(AND($M4=5,$K5=1,$M14=5,$K17=0),$L14-$L2,IF(AND($M2=5,$K5=1,$M18=5,$K21=0),$L18-$L2,0))))</f>
        <v>0</v>
      </c>
      <c r="W2" s="49">
        <f>IF(AND($M2=5,$K5=1,$M6=1,$K9=1),$L6-$L2,IF(AND($M2=5,$K5=1,$M10=1,$K13=1),$L10-$L2,IF(AND($M2=5,$K5=1,$M14=1,$K17=1),$L14-$L2,IF(AND($M2=5,$K5=1,$M18=1,$K21=1),$L18-$L2,0))))</f>
        <v>0</v>
      </c>
    </row>
    <row r="3" spans="1:23">
      <c r="A3" s="17" t="s">
        <v>423</v>
      </c>
      <c r="B3" s="48">
        <f>81.03/1000</f>
        <v>8.1030000000000005E-2</v>
      </c>
      <c r="C3" s="17" t="s">
        <v>455</v>
      </c>
      <c r="D3" s="17" t="s">
        <v>687</v>
      </c>
      <c r="E3" s="17">
        <f>HEX2DEC(D3)</f>
        <v>117747</v>
      </c>
      <c r="H3" s="45"/>
      <c r="I3" s="45" t="s">
        <v>1279</v>
      </c>
      <c r="J3" s="17">
        <f>HEX2DEC(I3)</f>
        <v>31691426</v>
      </c>
      <c r="K3" s="49">
        <f>J3*$B$2</f>
        <v>253531408</v>
      </c>
      <c r="L3" s="49"/>
    </row>
    <row r="4" spans="1:23">
      <c r="A4" s="17" t="s">
        <v>424</v>
      </c>
      <c r="B4" s="48">
        <v>512</v>
      </c>
      <c r="C4" s="17" t="s">
        <v>454</v>
      </c>
      <c r="D4" s="17" t="s">
        <v>685</v>
      </c>
      <c r="E4" s="17">
        <f>HEX2DEC(D4)</f>
        <v>4294950902</v>
      </c>
      <c r="H4" s="45"/>
      <c r="I4" s="45" t="s">
        <v>520</v>
      </c>
      <c r="J4" s="17">
        <f>HEX2DEC(I4)</f>
        <v>223</v>
      </c>
      <c r="K4" s="49">
        <f>J4*1000000000</f>
        <v>223000000000</v>
      </c>
      <c r="L4" s="49"/>
    </row>
    <row r="5" spans="1:23">
      <c r="C5" s="17" t="s">
        <v>425</v>
      </c>
      <c r="E5" s="17">
        <f>E4*$B$2+E3*$B$3</f>
        <v>34359616757.03941</v>
      </c>
      <c r="H5" s="45"/>
      <c r="I5" s="45" t="s">
        <v>437</v>
      </c>
      <c r="J5" s="17">
        <f>HEX2DEC(RIGHT(I5))</f>
        <v>1</v>
      </c>
      <c r="K5" s="49">
        <f>HEX2DEC(LEFT(RIGHT(I5,2),1))</f>
        <v>1</v>
      </c>
    </row>
    <row r="6" spans="1:23">
      <c r="H6" s="45"/>
      <c r="I6" s="45" t="s">
        <v>1256</v>
      </c>
      <c r="J6" s="17">
        <f t="shared" ref="J6:J8" si="0">HEX2DEC(I6)</f>
        <v>4295</v>
      </c>
      <c r="K6" s="49">
        <f t="shared" ref="K6" si="1">J6*$B$3</f>
        <v>348.02385000000004</v>
      </c>
      <c r="L6" s="49">
        <f t="shared" ref="L6" si="2">K6+K7+K8</f>
        <v>223253532268.02386</v>
      </c>
      <c r="M6" s="50">
        <f t="shared" ref="M6" si="3">J9+1</f>
        <v>3</v>
      </c>
      <c r="N6" s="49">
        <f t="shared" ref="N6" si="4">IF(AND($M6=1,$K9=1,$M10=1,$K13=0),$L10-$L6,IF(AND($M6=1,$K9=1,$M14=1,$K17=0),$L14-$L6,IF(AND($M6=1,$K9=1,$M18=1,$K21=0),$L18-$L6,IF(AND($M6=1,$K9=1,$M22=1,$K25=0),$L22-$L6,0))))</f>
        <v>0</v>
      </c>
      <c r="O6" s="49">
        <f t="shared" ref="O6" si="5">IF(AND($M6=1,$K9=1,$M10=2,$K13=1),$L10-$L6,IF(AND($M6=1,$K9=1,$M14=2,$K17=1),$L14-$L6,IF(AND($M6=1,$K9=1,$M18=2,$K21=1),$L18-$L6,IF(AND($M6=1,$K9=1,$M22=2,$K25=1),$L22-$L6,0))))</f>
        <v>0</v>
      </c>
      <c r="P6" s="49">
        <f t="shared" ref="P6" si="6">IF(AND($M6=2,$K9=1,$M10=2,$K13=0),$L10-$L6,IF(AND($M6=2,$K9=1,$M14=2,$K17=0),$L14-$L6,IF(AND($M6=2,$K9=1,$M18=2,$K21=0),$L18-$L6,IF(AND($M6=2,$K9=1,$M22=2,$K25=0),$L22-$L6,0))))</f>
        <v>0</v>
      </c>
      <c r="Q6" s="49">
        <f t="shared" ref="Q6" si="7">IF(AND($M6=2,$K9=1,$M10=3,$K13=1),$L10-$L6,IF(AND($M6=2,$K9=1,$M14=3,$K17=1),$L14-$L6,IF(AND($M6=2,$K9=1,$M18=3,$K21=1),$L18-$L6,IF(AND($M6=2,$K9=1,$M22=3,$K25=1),$L22-$L6,0))))</f>
        <v>0</v>
      </c>
      <c r="R6" s="49">
        <f t="shared" ref="R6" si="8">IF(AND($M6=3,$K9=1,$M10=3,$K13=0),$L10-$L6,IF(AND($M6=3,$K9=1,$M14=3,$K17=0),$L14-$L6,IF(AND($M6=3,$K9=1,$M18=3,$K21=0),$L18-$L6,IF(AND($M6=3,$K9=1,$M22=3,$K25=0),$L22-$L6,0))))</f>
        <v>962.49822998046875</v>
      </c>
      <c r="S6" s="49">
        <f t="shared" ref="S6" si="9">IF(AND($M6=3,$K9=1,$M10=4,$K13=1),$L10-$L6,IF(AND($M6=3,$K9=1,$M14=4,$K17=1),$L14-$L6,IF(AND($M6=3,$K9=1,$M18=4,$K21=1),$L18-$L6,IF(AND($M6=3,$K9=1,$M22=4,$K25=1),$L22-$L6,0))))</f>
        <v>9451.3110961914062</v>
      </c>
      <c r="T6" s="49">
        <f t="shared" ref="T6" si="10">IF(AND($M6=4,$K9=1,$M10=4,$K13=0),$L10-$L6,IF(AND($M6=4,$K9=1,$M14=4,$K17=0),$L14-$L6,IF(AND($M8=3,$K9=1,$M18=4,$K21=0),$L18-$L6,IF(AND($M6=4,$K9=1,$M22=4,$K25=0),$L22-$L6,0))))</f>
        <v>0</v>
      </c>
      <c r="U6" s="49">
        <f t="shared" ref="U6" si="11">IF(AND($M6=4,$K9=1,$M10=5,$K13=1),$L10-$L6,IF(AND($M6=4,$K9=1,$M14=5,$K17=1),$L14-$L6,IF(AND($M6=4,$K9=1,$M18=5,$K21=1),$L18-$L6,IF(AND($M6=4,$K9=1,$M22=5,$K25=1),$L22-$L6,0))))</f>
        <v>0</v>
      </c>
      <c r="V6" s="49">
        <f t="shared" ref="V6" si="12">IF(AND($M6=5,$K9=1,$M10=5,$K13=0),$L10-$L6,IF(AND($M6=5,$K9=1,$M14=5,$K17=0),$L14-$L6,IF(AND($M8=5,$K9=1,$M18=5,$K21=0),$L18-$L6,IF(AND($M6=5,$K9=1,$M22=5,$K25=0),$L22-$L6,0))))</f>
        <v>0</v>
      </c>
      <c r="W6" s="49">
        <f t="shared" ref="W6" si="13">IF(AND($M6=5,$K9=1,$M10=1,$K13=1),$L10-$L6,IF(AND($M6=5,$K9=1,$M14=1,$K17=1),$L14-$L6,IF(AND($M6=5,$K9=1,$M18=1,$K21=1),$L18-$L6,IF(AND($M6=5,$K9=1,$M22=1,$K25=1),$L22-$L6,0))))</f>
        <v>0</v>
      </c>
    </row>
    <row r="7" spans="1:23">
      <c r="D7" s="17" t="s">
        <v>264</v>
      </c>
      <c r="E7" s="17" t="s">
        <v>456</v>
      </c>
      <c r="H7" s="45"/>
      <c r="I7" s="45" t="s">
        <v>1280</v>
      </c>
      <c r="J7" s="17">
        <f t="shared" si="0"/>
        <v>31691490</v>
      </c>
      <c r="K7" s="49">
        <f t="shared" ref="K7" si="14">J7*$B$2</f>
        <v>253531920</v>
      </c>
      <c r="L7" s="49"/>
    </row>
    <row r="8" spans="1:23">
      <c r="C8" s="17" t="s">
        <v>455</v>
      </c>
      <c r="D8" s="17" t="s">
        <v>686</v>
      </c>
      <c r="E8" s="17">
        <f>HEX2DEC(D8)</f>
        <v>118110</v>
      </c>
      <c r="H8" s="45"/>
      <c r="I8" s="45" t="s">
        <v>520</v>
      </c>
      <c r="J8" s="17">
        <f t="shared" si="0"/>
        <v>223</v>
      </c>
      <c r="K8" s="49">
        <f t="shared" ref="K8" si="15">J8*1000000000</f>
        <v>223000000000</v>
      </c>
      <c r="L8" s="49"/>
    </row>
    <row r="9" spans="1:23">
      <c r="C9" s="17" t="s">
        <v>454</v>
      </c>
      <c r="D9" s="17" t="s">
        <v>685</v>
      </c>
      <c r="E9" s="17">
        <f>HEX2DEC(D9)</f>
        <v>4294950902</v>
      </c>
      <c r="H9" s="45"/>
      <c r="I9" s="45" t="s">
        <v>482</v>
      </c>
      <c r="J9" s="17">
        <f t="shared" ref="J9" si="16">HEX2DEC(RIGHT(I9))</f>
        <v>2</v>
      </c>
      <c r="K9" s="49">
        <f t="shared" ref="K9" si="17">HEX2DEC(LEFT(RIGHT(I9,2),1))</f>
        <v>1</v>
      </c>
    </row>
    <row r="10" spans="1:23">
      <c r="C10" s="17" t="s">
        <v>425</v>
      </c>
      <c r="E10" s="17">
        <f>E9*$B$2+E8*$B$3</f>
        <v>34359616786.4533</v>
      </c>
      <c r="H10" s="45"/>
      <c r="I10" s="45" t="s">
        <v>1243</v>
      </c>
      <c r="J10" s="17">
        <f t="shared" ref="J10:J12" si="18">HEX2DEC(I10)</f>
        <v>3846</v>
      </c>
      <c r="K10" s="49">
        <f t="shared" ref="K10" si="19">J10*$B$3</f>
        <v>311.64138000000003</v>
      </c>
      <c r="L10" s="49">
        <f t="shared" ref="L10" si="20">K10+K11+K12</f>
        <v>223253532743.64139</v>
      </c>
      <c r="M10" s="50">
        <f t="shared" ref="M10" si="21">J13+1</f>
        <v>2</v>
      </c>
      <c r="N10" s="49">
        <f t="shared" ref="N10" si="22">IF(AND($M10=1,$K13=1,$M14=1,$K17=0),$L14-$L10,IF(AND($M10=1,$K13=1,$M18=1,$K21=0),$L18-$L10,IF(AND($M10=1,$K13=1,$M22=1,$K25=0),$L22-$L10,IF(AND($M10=1,$K13=1,$M26=1,$K29=0),$L26-$L10,0))))</f>
        <v>0</v>
      </c>
      <c r="O10" s="49">
        <f t="shared" ref="O10" si="23">IF(AND($M10=1,$K13=1,$M14=2,$K17=1),$L14-$L10,IF(AND($M10=1,$K13=1,$M18=2,$K21=1),$L18-$L10,IF(AND($M10=1,$K13=1,$M22=2,$K25=1),$L22-$L10,IF(AND($M10=1,$K13=1,$M26=2,$K29=1),$L26-$L10,0))))</f>
        <v>0</v>
      </c>
      <c r="P10" s="49">
        <f t="shared" ref="P10" si="24">IF(AND($M10=2,$K13=1,$M14=2,$K17=0),$L14-$L10,IF(AND($M10=2,$K13=1,$M18=2,$K21=0),$L18-$L10,IF(AND($M10=2,$K13=1,$M22=2,$K25=0),$L22-$L10,IF(AND($M10=2,$K13=1,$M26=2,$K29=0),$L26-$L10,0))))</f>
        <v>0</v>
      </c>
      <c r="Q10" s="49">
        <f t="shared" ref="Q10" si="25">IF(AND($M10=2,$K13=1,$M14=3,$K17=1),$L14-$L10,IF(AND($M10=2,$K13=1,$M18=3,$K21=1),$L18-$L10,IF(AND($M10=2,$K13=1,$M22=3,$K25=1),$L22-$L10,IF(AND($M10=2,$K13=1,$M26=3,$K29=1),$L26-$L10,0))))</f>
        <v>0</v>
      </c>
      <c r="R10" s="49">
        <f t="shared" ref="R10" si="26">IF(AND($M10=3,$K13=1,$M14=3,$K17=0),$L14-$L10,IF(AND($M10=3,$K13=1,$M18=3,$K21=0),$L18-$L10,IF(AND($M10=3,$K13=1,$M22=3,$K25=0),$L22-$L10,IF(AND($M10=3,$K13=1,$M26=3,$K29=0),$L26-$L10,0))))</f>
        <v>0</v>
      </c>
      <c r="S10" s="49">
        <f t="shared" ref="S10" si="27">IF(AND($M10=3,$K13=1,$M14=4,$K17=1),$L14-$L10,IF(AND($M10=3,$K13=1,$M18=4,$K21=1),$L18-$L10,IF(AND($M10=3,$K13=1,$M22=4,$K25=1),$L22-$L10,IF(AND($M10=3,$K13=1,$M26=4,$K29=1),$L26-$L10,0))))</f>
        <v>0</v>
      </c>
      <c r="T10" s="49">
        <f t="shared" ref="T10" si="28">IF(AND($M10=4,$K13=1,$M14=4,$K17=0),$L14-$L10,IF(AND($M10=4,$K13=1,$M18=4,$K21=0),$L18-$L10,IF(AND($M12=3,$K13=1,$M22=4,$K25=0),$L22-$L10,IF(AND($M10=4,$K13=1,$M26=4,$K29=0),$L26-$L10,0))))</f>
        <v>0</v>
      </c>
      <c r="U10" s="49">
        <f t="shared" ref="U10" si="29">IF(AND($M10=4,$K13=1,$M14=5,$K17=1),$L14-$L10,IF(AND($M10=4,$K13=1,$M18=5,$K21=1),$L18-$L10,IF(AND($M10=4,$K13=1,$M22=5,$K25=1),$L22-$L10,IF(AND($M10=4,$K13=1,$M26=5,$K29=1),$L26-$L10,0))))</f>
        <v>0</v>
      </c>
      <c r="V10" s="49">
        <f t="shared" ref="V10" si="30">IF(AND($M10=5,$K13=1,$M14=5,$K17=0),$L14-$L10,IF(AND($M10=5,$K13=1,$M18=5,$K21=0),$L18-$L10,IF(AND($M12=5,$K13=1,$M22=5,$K25=0),$L22-$L10,IF(AND($M10=5,$K13=1,$M26=5,$K29=0),$L26-$L10,0))))</f>
        <v>0</v>
      </c>
      <c r="W10" s="49">
        <f t="shared" ref="W10" si="31">IF(AND($M10=5,$K13=1,$M14=1,$K17=1),$L14-$L10,IF(AND($M10=5,$K13=1,$M18=1,$K21=1),$L18-$L10,IF(AND($M10=5,$K13=1,$M22=1,$K25=1),$L22-$L10,IF(AND($M10=5,$K13=1,$M26=1,$K29=1),$L26-$L10,0))))</f>
        <v>0</v>
      </c>
    </row>
    <row r="11" spans="1:23">
      <c r="H11" s="45"/>
      <c r="I11" s="45" t="s">
        <v>1281</v>
      </c>
      <c r="J11" s="17">
        <f t="shared" si="18"/>
        <v>31691554</v>
      </c>
      <c r="K11" s="49">
        <f t="shared" ref="K11" si="32">J11*$B$2</f>
        <v>253532432</v>
      </c>
      <c r="L11" s="49"/>
    </row>
    <row r="12" spans="1:23">
      <c r="D12" s="17" t="s">
        <v>264</v>
      </c>
      <c r="E12" s="17" t="s">
        <v>456</v>
      </c>
      <c r="H12" s="45"/>
      <c r="I12" s="45" t="s">
        <v>520</v>
      </c>
      <c r="J12" s="17">
        <f t="shared" si="18"/>
        <v>223</v>
      </c>
      <c r="K12" s="49">
        <f t="shared" ref="K12" si="33">J12*1000000000</f>
        <v>223000000000</v>
      </c>
      <c r="L12" s="49"/>
    </row>
    <row r="13" spans="1:23">
      <c r="C13" s="17" t="s">
        <v>455</v>
      </c>
      <c r="D13" s="17" t="s">
        <v>690</v>
      </c>
      <c r="E13" s="17">
        <f>HEX2DEC(D13)</f>
        <v>110722</v>
      </c>
      <c r="H13" s="45"/>
      <c r="I13" s="45" t="s">
        <v>484</v>
      </c>
      <c r="J13" s="17">
        <f t="shared" ref="J13" si="34">HEX2DEC(RIGHT(I13))</f>
        <v>1</v>
      </c>
      <c r="K13" s="49">
        <f t="shared" ref="K13" si="35">HEX2DEC(LEFT(RIGHT(I13,2),1))</f>
        <v>0</v>
      </c>
    </row>
    <row r="14" spans="1:23">
      <c r="C14" s="17" t="s">
        <v>454</v>
      </c>
      <c r="D14" s="17" t="s">
        <v>685</v>
      </c>
      <c r="E14" s="17">
        <f>HEX2DEC(D14)</f>
        <v>4294950902</v>
      </c>
      <c r="H14" s="45"/>
      <c r="I14" s="45" t="s">
        <v>1282</v>
      </c>
      <c r="J14" s="17">
        <f t="shared" ref="J14:J16" si="36">HEX2DEC(I14)</f>
        <v>3536</v>
      </c>
      <c r="K14" s="49">
        <f t="shared" ref="K14" si="37">J14*$B$3</f>
        <v>286.52208000000002</v>
      </c>
      <c r="L14" s="49">
        <f t="shared" ref="L14" si="38">K14+K15+K16</f>
        <v>223253533230.52209</v>
      </c>
      <c r="M14" s="50">
        <f t="shared" ref="M14" si="39">J17+1</f>
        <v>3</v>
      </c>
      <c r="N14" s="49">
        <f t="shared" ref="N14" si="40">IF(AND($M14=1,$K17=1,$M18=1,$K21=0),$L18-$L14,IF(AND($M14=1,$K17=1,$M22=1,$K25=0),$L22-$L14,IF(AND($M14=1,$K17=1,$M26=1,$K29=0),$L26-$L14,IF(AND($M14=1,$K17=1,$M30=1,$K33=0),$L30-$L14,0))))</f>
        <v>0</v>
      </c>
      <c r="O14" s="49">
        <f t="shared" ref="O14" si="41">IF(AND($M14=1,$K17=1,$M18=2,$K21=1),$L18-$L14,IF(AND($M14=1,$K17=1,$M22=2,$K25=1),$L22-$L14,IF(AND($M14=1,$K17=1,$M26=2,$K29=1),$L26-$L14,IF(AND($M14=1,$K17=1,$M30=2,$K33=1),$L30-$L14,0))))</f>
        <v>0</v>
      </c>
      <c r="P14" s="49">
        <f t="shared" ref="P14" si="42">IF(AND($M14=2,$K17=1,$M18=2,$K21=0),$L18-$L14,IF(AND($M14=2,$K17=1,$M22=2,$K25=0),$L22-$L14,IF(AND($M14=2,$K17=1,$M26=2,$K29=0),$L26-$L14,IF(AND($M14=2,$K17=1,$M30=2,$K33=0),$L30-$L14,0))))</f>
        <v>0</v>
      </c>
      <c r="Q14" s="49">
        <f t="shared" ref="Q14" si="43">IF(AND($M14=2,$K17=1,$M18=3,$K21=1),$L18-$L14,IF(AND($M14=2,$K17=1,$M22=3,$K25=1),$L22-$L14,IF(AND($M14=2,$K17=1,$M26=3,$K29=1),$L26-$L14,IF(AND($M14=2,$K17=1,$M30=3,$K33=1),$L30-$L14,0))))</f>
        <v>0</v>
      </c>
      <c r="R14" s="49">
        <f t="shared" ref="R14" si="44">IF(AND($M14=3,$K17=1,$M18=3,$K21=0),$L18-$L14,IF(AND($M14=3,$K17=1,$M22=3,$K25=0),$L22-$L14,IF(AND($M14=3,$K17=1,$M26=3,$K29=0),$L26-$L14,IF(AND($M14=3,$K17=1,$M30=3,$K33=0),$L30-$L14,0))))</f>
        <v>0</v>
      </c>
      <c r="S14" s="49">
        <f t="shared" ref="S14" si="45">IF(AND($M14=3,$K17=1,$M18=4,$K21=1),$L18-$L14,IF(AND($M14=3,$K17=1,$M22=4,$K25=1),$L22-$L14,IF(AND($M14=3,$K17=1,$M26=4,$K29=1),$L26-$L14,IF(AND($M14=3,$K17=1,$M30=4,$K33=1),$L30-$L14,0))))</f>
        <v>0</v>
      </c>
      <c r="T14" s="49">
        <f t="shared" ref="T14" si="46">IF(AND($M14=4,$K17=1,$M18=4,$K21=0),$L18-$L14,IF(AND($M14=4,$K17=1,$M22=4,$K25=0),$L22-$L14,IF(AND($M16=3,$K17=1,$M26=4,$K29=0),$L26-$L14,IF(AND($M14=4,$K17=1,$M30=4,$K33=0),$L30-$L14,0))))</f>
        <v>0</v>
      </c>
      <c r="U14" s="49">
        <f t="shared" ref="U14" si="47">IF(AND($M14=4,$K17=1,$M18=5,$K21=1),$L18-$L14,IF(AND($M14=4,$K17=1,$M22=5,$K25=1),$L22-$L14,IF(AND($M14=4,$K17=1,$M26=5,$K29=1),$L26-$L14,IF(AND($M14=4,$K17=1,$M30=5,$K33=1),$L30-$L14,0))))</f>
        <v>0</v>
      </c>
      <c r="V14" s="49">
        <f t="shared" ref="V14" si="48">IF(AND($M14=5,$K17=1,$M18=5,$K21=0),$L18-$L14,IF(AND($M14=5,$K17=1,$M22=5,$K25=0),$L22-$L14,IF(AND($M16=5,$K17=1,$M26=5,$K29=0),$L26-$L14,IF(AND($M14=5,$K17=1,$M30=5,$K33=0),$L30-$L14,0))))</f>
        <v>0</v>
      </c>
      <c r="W14" s="49">
        <f t="shared" ref="W14" si="49">IF(AND($M14=5,$K17=1,$M18=1,$K21=1),$L18-$L14,IF(AND($M14=5,$K17=1,$M22=1,$K25=1),$L22-$L14,IF(AND($M14=5,$K17=1,$M26=1,$K29=1),$L26-$L14,IF(AND($M14=5,$K17=1,$M30=1,$K33=1),$L30-$L14,0))))</f>
        <v>0</v>
      </c>
    </row>
    <row r="15" spans="1:23">
      <c r="C15" s="17" t="s">
        <v>425</v>
      </c>
      <c r="E15" s="17">
        <f>E14*$B$2+E13*$B$3</f>
        <v>34359616187.803661</v>
      </c>
      <c r="H15" s="45"/>
      <c r="I15" s="45" t="s">
        <v>1283</v>
      </c>
      <c r="J15" s="17">
        <f t="shared" si="36"/>
        <v>31691618</v>
      </c>
      <c r="K15" s="49">
        <f t="shared" ref="K15" si="50">J15*$B$2</f>
        <v>253532944</v>
      </c>
      <c r="L15" s="49"/>
    </row>
    <row r="16" spans="1:23">
      <c r="H16" s="45"/>
      <c r="I16" s="45" t="s">
        <v>520</v>
      </c>
      <c r="J16" s="17">
        <f t="shared" si="36"/>
        <v>223</v>
      </c>
      <c r="K16" s="49">
        <f t="shared" ref="K16" si="51">J16*1000000000</f>
        <v>223000000000</v>
      </c>
      <c r="L16" s="49"/>
    </row>
    <row r="17" spans="1:23">
      <c r="D17" s="17" t="s">
        <v>264</v>
      </c>
      <c r="E17" s="17" t="s">
        <v>456</v>
      </c>
      <c r="H17" s="45"/>
      <c r="I17" s="45" t="s">
        <v>706</v>
      </c>
      <c r="J17" s="17">
        <f t="shared" ref="J17" si="52">HEX2DEC(RIGHT(I17))</f>
        <v>2</v>
      </c>
      <c r="K17" s="49">
        <f t="shared" ref="K17" si="53">HEX2DEC(LEFT(RIGHT(I17,2),1))</f>
        <v>0</v>
      </c>
    </row>
    <row r="18" spans="1:23">
      <c r="C18" s="17" t="s">
        <v>455</v>
      </c>
      <c r="D18" s="17" t="s">
        <v>688</v>
      </c>
      <c r="E18" s="17">
        <f>HEX2DEC(D18)</f>
        <v>44793</v>
      </c>
      <c r="H18" s="45"/>
      <c r="I18" s="45" t="s">
        <v>1284</v>
      </c>
      <c r="J18" s="17">
        <f t="shared" ref="J18:J20" si="54">HEX2DEC(I18)</f>
        <v>7199</v>
      </c>
      <c r="K18" s="49">
        <f t="shared" ref="K18" si="55">J18*$B$3</f>
        <v>583.33497</v>
      </c>
      <c r="L18" s="49">
        <f t="shared" ref="L18" si="56">K18+K19+K20</f>
        <v>223253541719.33496</v>
      </c>
      <c r="M18" s="50">
        <f t="shared" ref="M18" si="57">J21+1</f>
        <v>4</v>
      </c>
      <c r="N18" s="49">
        <f t="shared" ref="N18" si="58">IF(AND($M18=1,$K21=1,$M22=1,$K25=0),$L22-$L18,IF(AND($M18=1,$K21=1,$M26=1,$K29=0),$L26-$L18,IF(AND($M18=1,$K21=1,$M30=1,$K33=0),$L30-$L18,IF(AND($M18=1,$K21=1,$M34=1,$K37=0),$L34-$L18,0))))</f>
        <v>0</v>
      </c>
      <c r="O18" s="49">
        <f t="shared" ref="O18" si="59">IF(AND($M18=1,$K21=1,$M22=2,$K25=1),$L22-$L18,IF(AND($M18=1,$K21=1,$M26=2,$K29=1),$L26-$L18,IF(AND($M18=1,$K21=1,$M30=2,$K33=1),$L30-$L18,IF(AND($M18=1,$K21=1,$M34=2,$K37=1),$L34-$L18,0))))</f>
        <v>0</v>
      </c>
      <c r="P18" s="49">
        <f t="shared" ref="P18" si="60">IF(AND($M18=2,$K21=1,$M22=2,$K25=0),$L22-$L18,IF(AND($M18=2,$K21=1,$M26=2,$K29=0),$L26-$L18,IF(AND($M18=2,$K21=1,$M30=2,$K33=0),$L30-$L18,IF(AND($M18=2,$K21=1,$M34=2,$K37=0),$L34-$L18,0))))</f>
        <v>0</v>
      </c>
      <c r="Q18" s="49">
        <f t="shared" ref="Q18" si="61">IF(AND($M18=2,$K21=1,$M22=3,$K25=1),$L22-$L18,IF(AND($M18=2,$K21=1,$M26=3,$K29=1),$L26-$L18,IF(AND($M18=2,$K21=1,$M30=3,$K33=1),$L30-$L18,IF(AND($M18=2,$K21=1,$M34=3,$K37=1),$L34-$L18,0))))</f>
        <v>0</v>
      </c>
      <c r="R18" s="49">
        <f t="shared" ref="R18" si="62">IF(AND($M18=3,$K21=1,$M22=3,$K25=0),$L22-$L18,IF(AND($M18=3,$K21=1,$M26=3,$K29=0),$L26-$L18,IF(AND($M18=3,$K21=1,$M30=3,$K33=0),$L30-$L18,IF(AND($M18=3,$K21=1,$M34=3,$K37=0),$L34-$L18,0))))</f>
        <v>0</v>
      </c>
      <c r="S18" s="49">
        <f t="shared" ref="S18" si="63">IF(AND($M18=3,$K21=1,$M22=4,$K25=1),$L22-$L18,IF(AND($M18=3,$K21=1,$M26=4,$K29=1),$L26-$L18,IF(AND($M18=3,$K21=1,$M30=4,$K33=1),$L30-$L18,IF(AND($M18=3,$K21=1,$M34=4,$K37=1),$L34-$L18,0))))</f>
        <v>0</v>
      </c>
      <c r="T18" s="49">
        <f t="shared" ref="T18" si="64">IF(AND($M18=4,$K21=1,$M22=4,$K25=0),$L22-$L18,IF(AND($M18=4,$K21=1,$M26=4,$K29=0),$L26-$L18,IF(AND($M20=3,$K21=1,$M30=4,$K33=0),$L30-$L18,IF(AND($M18=4,$K21=1,$M34=4,$K37=0),$L34-$L18,0))))</f>
        <v>1020.3536682128906</v>
      </c>
      <c r="U18" s="49">
        <f t="shared" ref="U18" si="65">IF(AND($M18=4,$K21=1,$M22=5,$K25=1),$L22-$L18,IF(AND($M18=4,$K21=1,$M26=5,$K29=1),$L26-$L18,IF(AND($M18=4,$K21=1,$M30=5,$K33=1),$L30-$L18,IF(AND($M18=4,$K21=1,$M34=5,$K37=1),$L34-$L18,0))))</f>
        <v>12324.382476806641</v>
      </c>
      <c r="V18" s="49">
        <f t="shared" ref="V18" si="66">IF(AND($M18=5,$K21=1,$M22=5,$K25=0),$L22-$L18,IF(AND($M18=5,$K21=1,$M26=5,$K29=0),$L26-$L18,IF(AND($M20=5,$K21=1,$M30=5,$K33=0),$L30-$L18,IF(AND($M18=5,$K21=1,$M34=5,$K37=0),$L34-$L18,0))))</f>
        <v>0</v>
      </c>
      <c r="W18" s="49">
        <f t="shared" ref="W18" si="67">IF(AND($M18=5,$K21=1,$M22=1,$K25=1),$L22-$L18,IF(AND($M18=5,$K21=1,$M26=1,$K29=1),$L26-$L18,IF(AND($M18=5,$K21=1,$M30=1,$K33=1),$L30-$L18,IF(AND($M18=5,$K21=1,$M34=1,$K37=1),$L34-$L18,0))))</f>
        <v>0</v>
      </c>
    </row>
    <row r="19" spans="1:23">
      <c r="C19" s="17" t="s">
        <v>454</v>
      </c>
      <c r="D19" s="17" t="s">
        <v>685</v>
      </c>
      <c r="E19" s="17">
        <f>HEX2DEC(D19)</f>
        <v>4294950902</v>
      </c>
      <c r="H19" s="45"/>
      <c r="I19" s="45" t="s">
        <v>1285</v>
      </c>
      <c r="J19" s="17">
        <f t="shared" si="54"/>
        <v>31692642</v>
      </c>
      <c r="K19" s="49">
        <f t="shared" ref="K19" si="68">J19*$B$2</f>
        <v>253541136</v>
      </c>
      <c r="L19" s="49"/>
    </row>
    <row r="20" spans="1:23">
      <c r="C20" s="17" t="s">
        <v>425</v>
      </c>
      <c r="E20" s="17">
        <f>E19*$B$2+E18*$B$3</f>
        <v>34359610845.57679</v>
      </c>
      <c r="H20" s="45"/>
      <c r="I20" s="45" t="s">
        <v>520</v>
      </c>
      <c r="J20" s="17">
        <f t="shared" si="54"/>
        <v>223</v>
      </c>
      <c r="K20" s="49">
        <f t="shared" ref="K20" si="69">J20*1000000000</f>
        <v>223000000000</v>
      </c>
      <c r="L20" s="49"/>
    </row>
    <row r="21" spans="1:23">
      <c r="H21" s="45"/>
      <c r="I21" s="45" t="s">
        <v>491</v>
      </c>
      <c r="J21" s="17">
        <f t="shared" ref="J21" si="70">HEX2DEC(RIGHT(I21))</f>
        <v>3</v>
      </c>
      <c r="K21" s="49">
        <f t="shared" ref="K21" si="71">HEX2DEC(LEFT(RIGHT(I21,2),1))</f>
        <v>1</v>
      </c>
    </row>
    <row r="22" spans="1:23">
      <c r="A22" s="17" t="s">
        <v>458</v>
      </c>
      <c r="B22" s="48">
        <f>E10-E5</f>
        <v>29.413890838623047</v>
      </c>
      <c r="H22" s="45"/>
      <c r="I22" s="45" t="s">
        <v>1286</v>
      </c>
      <c r="J22" s="17">
        <f t="shared" ref="J22:J24" si="72">HEX2DEC(I22)</f>
        <v>7154</v>
      </c>
      <c r="K22" s="49">
        <f t="shared" ref="K22" si="73">J22*$B$3</f>
        <v>579.68862000000001</v>
      </c>
      <c r="L22" s="49">
        <f t="shared" ref="L22" si="74">K22+K23+K24</f>
        <v>223253542739.68863</v>
      </c>
      <c r="M22" s="50">
        <f t="shared" ref="M22" si="75">J25+1</f>
        <v>4</v>
      </c>
      <c r="N22" s="49">
        <f t="shared" ref="N22" si="76">IF(AND($M22=1,$K25=1,$M26=1,$K29=0),$L26-$L22,IF(AND($M22=1,$K25=1,$M30=1,$K33=0),$L30-$L22,IF(AND($M22=1,$K25=1,$M34=1,$K37=0),$L34-$L22,IF(AND($M22=1,$K25=1,$M38=1,$K41=0),$L38-$L22,0))))</f>
        <v>0</v>
      </c>
      <c r="O22" s="49">
        <f t="shared" ref="O22" si="77">IF(AND($M22=1,$K25=1,$M26=2,$K29=1),$L26-$L22,IF(AND($M22=1,$K25=1,$M30=2,$K33=1),$L30-$L22,IF(AND($M22=1,$K25=1,$M34=2,$K37=1),$L34-$L22,IF(AND($M22=1,$K25=1,$M38=2,$K41=1),$L38-$L22,0))))</f>
        <v>0</v>
      </c>
      <c r="P22" s="49">
        <f t="shared" ref="P22" si="78">IF(AND($M22=2,$K25=1,$M26=2,$K29=0),$L26-$L22,IF(AND($M22=2,$K25=1,$M30=2,$K33=0),$L30-$L22,IF(AND($M22=2,$K25=1,$M34=2,$K37=0),$L34-$L22,IF(AND($M22=2,$K25=1,$M38=2,$K41=0),$L38-$L22,0))))</f>
        <v>0</v>
      </c>
      <c r="Q22" s="49">
        <f t="shared" ref="Q22" si="79">IF(AND($M22=2,$K25=1,$M26=3,$K29=1),$L26-$L22,IF(AND($M22=2,$K25=1,$M30=3,$K33=1),$L30-$L22,IF(AND($M22=2,$K25=1,$M34=3,$K37=1),$L34-$L22,IF(AND($M22=2,$K25=1,$M38=3,$K41=1),$L38-$L22,0))))</f>
        <v>0</v>
      </c>
      <c r="R22" s="49">
        <f t="shared" ref="R22" si="80">IF(AND($M22=3,$K25=1,$M26=3,$K29=0),$L26-$L22,IF(AND($M22=3,$K25=1,$M30=3,$K33=0),$L30-$L22,IF(AND($M22=3,$K25=1,$M34=3,$K37=0),$L34-$L22,IF(AND($M22=3,$K25=1,$M38=3,$K41=0),$L38-$L22,0))))</f>
        <v>0</v>
      </c>
      <c r="S22" s="49">
        <f t="shared" ref="S22" si="81">IF(AND($M22=3,$K25=1,$M26=4,$K29=1),$L26-$L22,IF(AND($M22=3,$K25=1,$M30=4,$K33=1),$L30-$L22,IF(AND($M22=3,$K25=1,$M34=4,$K37=1),$L34-$L22,IF(AND($M22=3,$K25=1,$M38=4,$K41=1),$L38-$L22,0))))</f>
        <v>0</v>
      </c>
      <c r="T22" s="49">
        <f t="shared" ref="T22" si="82">IF(AND($M22=4,$K25=1,$M26=4,$K29=0),$L26-$L22,IF(AND($M22=4,$K25=1,$M30=4,$K33=0),$L30-$L22,IF(AND($M24=3,$K25=1,$M34=4,$K37=0),$L34-$L22,IF(AND($M22=4,$K25=1,$M38=4,$K41=0),$L38-$L22,0))))</f>
        <v>0</v>
      </c>
      <c r="U22" s="49">
        <f t="shared" ref="U22" si="83">IF(AND($M22=4,$K25=1,$M26=5,$K29=1),$L26-$L22,IF(AND($M22=4,$K25=1,$M30=5,$K33=1),$L30-$L22,IF(AND($M22=4,$K25=1,$M34=5,$K37=1),$L34-$L22,IF(AND($M22=4,$K25=1,$M38=5,$K41=1),$L38-$L22,0))))</f>
        <v>0</v>
      </c>
      <c r="V22" s="49">
        <f t="shared" ref="V22" si="84">IF(AND($M22=5,$K25=1,$M26=5,$K29=0),$L26-$L22,IF(AND($M22=5,$K25=1,$M30=5,$K33=0),$L30-$L22,IF(AND($M24=5,$K25=1,$M34=5,$K37=0),$L34-$L22,IF(AND($M22=5,$K25=1,$M38=5,$K41=0),$L38-$L22,0))))</f>
        <v>0</v>
      </c>
      <c r="W22" s="49">
        <f t="shared" ref="W22" si="85">IF(AND($M22=5,$K25=1,$M26=1,$K29=1),$L26-$L22,IF(AND($M22=5,$K25=1,$M30=1,$K33=1),$L30-$L22,IF(AND($M22=5,$K25=1,$M34=1,$K37=1),$L34-$L22,IF(AND($M22=5,$K25=1,$M38=1,$K41=1),$L38-$L22,0))))</f>
        <v>0</v>
      </c>
    </row>
    <row r="23" spans="1:23">
      <c r="A23" s="17" t="s">
        <v>459</v>
      </c>
      <c r="B23" s="48">
        <f>E15-E10</f>
        <v>-598.64963912963867</v>
      </c>
      <c r="H23" s="45"/>
      <c r="I23" s="45" t="s">
        <v>1287</v>
      </c>
      <c r="J23" s="17">
        <f t="shared" si="72"/>
        <v>31692770</v>
      </c>
      <c r="K23" s="49">
        <f t="shared" ref="K23" si="86">J23*$B$2</f>
        <v>253542160</v>
      </c>
      <c r="L23" s="49"/>
    </row>
    <row r="24" spans="1:23">
      <c r="A24" s="17" t="s">
        <v>460</v>
      </c>
      <c r="B24" s="48">
        <f>E20-E15</f>
        <v>-5342.2268714904785</v>
      </c>
      <c r="H24" s="45"/>
      <c r="I24" s="45" t="s">
        <v>520</v>
      </c>
      <c r="J24" s="17">
        <f t="shared" si="72"/>
        <v>223</v>
      </c>
      <c r="K24" s="49">
        <f t="shared" ref="K24" si="87">J24*1000000000</f>
        <v>223000000000</v>
      </c>
      <c r="L24" s="49"/>
    </row>
    <row r="25" spans="1:23">
      <c r="A25" s="17" t="s">
        <v>689</v>
      </c>
      <c r="B25" s="48">
        <f>E20-E5</f>
        <v>-5911.4626197814941</v>
      </c>
      <c r="H25" s="45"/>
      <c r="I25" s="45" t="s">
        <v>1225</v>
      </c>
      <c r="J25" s="17">
        <f t="shared" ref="J25" si="88">HEX2DEC(RIGHT(I25))</f>
        <v>3</v>
      </c>
      <c r="K25" s="49">
        <f t="shared" ref="K25" si="89">HEX2DEC(LEFT(RIGHT(I25,2),1))</f>
        <v>0</v>
      </c>
    </row>
    <row r="26" spans="1:23">
      <c r="H26" s="45"/>
      <c r="I26" s="45" t="s">
        <v>1288</v>
      </c>
      <c r="J26" s="17">
        <f t="shared" ref="J26:J28" si="90">HEX2DEC(I26)</f>
        <v>7648</v>
      </c>
      <c r="K26" s="49">
        <f t="shared" ref="K26" si="91">J26*$B$3</f>
        <v>619.71744000000001</v>
      </c>
      <c r="L26" s="49">
        <f t="shared" ref="L26" si="92">K26+K27+K28</f>
        <v>223253554043.71744</v>
      </c>
      <c r="M26" s="50">
        <f t="shared" ref="M26" si="93">J29+1</f>
        <v>5</v>
      </c>
      <c r="N26" s="49">
        <f t="shared" ref="N26" si="94">IF(AND($M26=1,$K29=1,$M30=1,$K33=0),$L30-$L26,IF(AND($M26=1,$K29=1,$M34=1,$K37=0),$L34-$L26,IF(AND($M26=1,$K29=1,$M38=1,$K41=0),$L38-$L26,IF(AND($M26=1,$K29=1,$M42=1,$K45=0),$L42-$L26,0))))</f>
        <v>0</v>
      </c>
      <c r="O26" s="49">
        <f t="shared" ref="O26" si="95">IF(AND($M26=1,$K29=1,$M30=2,$K33=1),$L30-$L26,IF(AND($M26=1,$K29=1,$M34=2,$K37=1),$L34-$L26,IF(AND($M26=1,$K29=1,$M38=2,$K41=1),$L38-$L26,IF(AND($M26=1,$K29=1,$M42=2,$K45=1),$L42-$L26,0))))</f>
        <v>0</v>
      </c>
      <c r="P26" s="49">
        <f t="shared" ref="P26" si="96">IF(AND($M26=2,$K29=1,$M30=2,$K33=0),$L30-$L26,IF(AND($M26=2,$K29=1,$M34=2,$K37=0),$L34-$L26,IF(AND($M26=2,$K29=1,$M38=2,$K41=0),$L38-$L26,IF(AND($M26=2,$K29=1,$M42=2,$K45=0),$L42-$L26,0))))</f>
        <v>0</v>
      </c>
      <c r="Q26" s="49">
        <f t="shared" ref="Q26" si="97">IF(AND($M26=2,$K29=1,$M30=3,$K33=1),$L30-$L26,IF(AND($M26=2,$K29=1,$M34=3,$K37=1),$L34-$L26,IF(AND($M26=2,$K29=1,$M38=3,$K41=1),$L38-$L26,IF(AND($M26=2,$K29=1,$M42=3,$K45=1),$L42-$L26,0))))</f>
        <v>0</v>
      </c>
      <c r="R26" s="49">
        <f t="shared" ref="R26" si="98">IF(AND($M26=3,$K29=1,$M30=3,$K33=0),$L30-$L26,IF(AND($M26=3,$K29=1,$M34=3,$K37=0),$L34-$L26,IF(AND($M26=3,$K29=1,$M38=3,$K41=0),$L38-$L26,IF(AND($M26=3,$K29=1,$M42=3,$K45=0),$L42-$L26,0))))</f>
        <v>0</v>
      </c>
      <c r="S26" s="49">
        <f t="shared" ref="S26" si="99">IF(AND($M26=3,$K29=1,$M30=4,$K33=1),$L30-$L26,IF(AND($M26=3,$K29=1,$M34=4,$K37=1),$L34-$L26,IF(AND($M26=3,$K29=1,$M38=4,$K41=1),$L38-$L26,IF(AND($M26=3,$K29=1,$M42=4,$K45=1),$L42-$L26,0))))</f>
        <v>0</v>
      </c>
      <c r="T26" s="49">
        <f t="shared" ref="T26" si="100">IF(AND($M26=4,$K29=1,$M30=4,$K33=0),$L30-$L26,IF(AND($M26=4,$K29=1,$M34=4,$K37=0),$L34-$L26,IF(AND($M28=3,$K29=1,$M38=4,$K41=0),$L38-$L26,IF(AND($M26=4,$K29=1,$M42=4,$K45=0),$L42-$L26,0))))</f>
        <v>0</v>
      </c>
      <c r="U26" s="49">
        <f t="shared" ref="U26" si="101">IF(AND($M26=4,$K29=1,$M30=5,$K33=1),$L30-$L26,IF(AND($M26=4,$K29=1,$M34=5,$K37=1),$L34-$L26,IF(AND($M26=4,$K29=1,$M38=5,$K41=1),$L38-$L26,IF(AND($M26=4,$K29=1,$M42=5,$K45=1),$L42-$L26,0))))</f>
        <v>0</v>
      </c>
      <c r="V26" s="49">
        <f t="shared" ref="V26" si="102">IF(AND($M26=5,$K29=1,$M30=5,$K33=0),$L30-$L26,IF(AND($M26=5,$K29=1,$M34=5,$K37=0),$L34-$L26,IF(AND($M28=5,$K29=1,$M38=5,$K41=0),$L38-$L26,IF(AND($M26=5,$K29=1,$M42=5,$K45=0),$L42-$L26,0))))</f>
        <v>1006.4975280761719</v>
      </c>
      <c r="W26" s="49">
        <f t="shared" ref="W26" si="103">IF(AND($M26=5,$K29=1,$M30=1,$K33=1),$L30-$L26,IF(AND($M26=5,$K29=1,$M34=1,$K37=1),$L34-$L26,IF(AND($M26=5,$K29=1,$M38=1,$K41=1),$L38-$L26,IF(AND($M26=5,$K29=1,$M42=1,$K45=1),$L42-$L26,0))))</f>
        <v>0</v>
      </c>
    </row>
    <row r="27" spans="1:23">
      <c r="H27" s="45"/>
      <c r="I27" s="45" t="s">
        <v>1289</v>
      </c>
      <c r="J27" s="17">
        <f t="shared" si="90"/>
        <v>31694178</v>
      </c>
      <c r="K27" s="49">
        <f t="shared" ref="K27" si="104">J27*$B$2</f>
        <v>253553424</v>
      </c>
      <c r="L27" s="49"/>
    </row>
    <row r="28" spans="1:23">
      <c r="H28" s="45"/>
      <c r="I28" s="45" t="s">
        <v>520</v>
      </c>
      <c r="J28" s="17">
        <f t="shared" si="90"/>
        <v>223</v>
      </c>
      <c r="K28" s="49">
        <f t="shared" ref="K28" si="105">J28*1000000000</f>
        <v>223000000000</v>
      </c>
      <c r="L28" s="49"/>
    </row>
    <row r="29" spans="1:23">
      <c r="H29" s="45"/>
      <c r="I29" s="45" t="s">
        <v>481</v>
      </c>
      <c r="J29" s="17">
        <f t="shared" ref="J29" si="106">HEX2DEC(RIGHT(I29))</f>
        <v>4</v>
      </c>
      <c r="K29" s="49">
        <f t="shared" ref="K29" si="107">HEX2DEC(LEFT(RIGHT(I29,2),1))</f>
        <v>1</v>
      </c>
    </row>
    <row r="30" spans="1:23">
      <c r="H30" s="45"/>
      <c r="I30" s="45" t="s">
        <v>1253</v>
      </c>
      <c r="J30" s="17">
        <f t="shared" ref="J30:J32" si="108">HEX2DEC(I30)</f>
        <v>7432</v>
      </c>
      <c r="K30" s="49">
        <f t="shared" ref="K30" si="109">J30*$B$3</f>
        <v>602.21496000000002</v>
      </c>
      <c r="L30" s="49">
        <f t="shared" ref="L30" si="110">K30+K31+K32</f>
        <v>223253555050.21497</v>
      </c>
      <c r="M30" s="50">
        <f t="shared" ref="M30" si="111">J33+1</f>
        <v>5</v>
      </c>
      <c r="N30" s="49">
        <f t="shared" ref="N30" si="112">IF(AND($M30=1,$K33=1,$M34=1,$K37=0),$L34-$L30,IF(AND($M30=1,$K33=1,$M38=1,$K41=0),$L38-$L30,IF(AND($M30=1,$K33=1,$M42=1,$K45=0),$L42-$L30,IF(AND($M30=1,$K33=1,$M46=1,$K49=0),$L46-$L30,0))))</f>
        <v>0</v>
      </c>
      <c r="O30" s="49">
        <f t="shared" ref="O30" si="113">IF(AND($M30=1,$K33=1,$M34=2,$K37=1),$L34-$L30,IF(AND($M30=1,$K33=1,$M38=2,$K41=1),$L38-$L30,IF(AND($M30=1,$K33=1,$M42=2,$K45=1),$L42-$L30,IF(AND($M30=1,$K33=1,$M46=2,$K49=1),$L46-$L30,0))))</f>
        <v>0</v>
      </c>
      <c r="P30" s="49">
        <f t="shared" ref="P30" si="114">IF(AND($M30=2,$K33=1,$M34=2,$K37=0),$L34-$L30,IF(AND($M30=2,$K33=1,$M38=2,$K41=0),$L38-$L30,IF(AND($M30=2,$K33=1,$M42=2,$K45=0),$L42-$L30,IF(AND($M30=2,$K33=1,$M46=2,$K49=0),$L46-$L30,0))))</f>
        <v>0</v>
      </c>
      <c r="Q30" s="49">
        <f t="shared" ref="Q30" si="115">IF(AND($M30=2,$K33=1,$M34=3,$K37=1),$L34-$L30,IF(AND($M30=2,$K33=1,$M38=3,$K41=1),$L38-$L30,IF(AND($M30=2,$K33=1,$M42=3,$K45=1),$L42-$L30,IF(AND($M30=2,$K33=1,$M46=3,$K49=1),$L46-$L30,0))))</f>
        <v>0</v>
      </c>
      <c r="R30" s="49">
        <f t="shared" ref="R30" si="116">IF(AND($M30=3,$K33=1,$M34=3,$K37=0),$L34-$L30,IF(AND($M30=3,$K33=1,$M38=3,$K41=0),$L38-$L30,IF(AND($M30=3,$K33=1,$M42=3,$K45=0),$L42-$L30,IF(AND($M30=3,$K33=1,$M46=3,$K49=0),$L46-$L30,0))))</f>
        <v>0</v>
      </c>
      <c r="S30" s="49">
        <f t="shared" ref="S30" si="117">IF(AND($M30=3,$K33=1,$M34=4,$K37=1),$L34-$L30,IF(AND($M30=3,$K33=1,$M38=4,$K41=1),$L38-$L30,IF(AND($M30=3,$K33=1,$M42=4,$K45=1),$L42-$L30,IF(AND($M30=3,$K33=1,$M46=4,$K49=1),$L46-$L30,0))))</f>
        <v>0</v>
      </c>
      <c r="T30" s="49">
        <f t="shared" ref="T30" si="118">IF(AND($M30=4,$K33=1,$M34=4,$K37=0),$L34-$L30,IF(AND($M30=4,$K33=1,$M38=4,$K41=0),$L38-$L30,IF(AND($M32=3,$K33=1,$M42=4,$K45=0),$L42-$L30,IF(AND($M30=4,$K33=1,$M46=4,$K49=0),$L46-$L30,0))))</f>
        <v>0</v>
      </c>
      <c r="U30" s="49">
        <f t="shared" ref="U30" si="119">IF(AND($M30=4,$K33=1,$M34=5,$K37=1),$L34-$L30,IF(AND($M30=4,$K33=1,$M38=5,$K41=1),$L38-$L30,IF(AND($M30=4,$K33=1,$M42=5,$K45=1),$L42-$L30,IF(AND($M30=4,$K33=1,$M46=5,$K49=1),$L46-$L30,0))))</f>
        <v>0</v>
      </c>
      <c r="V30" s="49">
        <f t="shared" ref="V30" si="120">IF(AND($M30=5,$K33=1,$M34=5,$K37=0),$L34-$L30,IF(AND($M30=5,$K33=1,$M38=5,$K41=0),$L38-$L30,IF(AND($M32=5,$K33=1,$M42=5,$K45=0),$L42-$L30,IF(AND($M30=5,$K33=1,$M46=5,$K49=0),$L46-$L30,0))))</f>
        <v>0</v>
      </c>
      <c r="W30" s="49">
        <f t="shared" ref="W30" si="121">IF(AND($M30=5,$K33=1,$M34=1,$K37=1),$L34-$L30,IF(AND($M30=5,$K33=1,$M38=1,$K41=1),$L38-$L30,IF(AND($M30=5,$K33=1,$M42=1,$K45=1),$L42-$L30,IF(AND($M30=5,$K33=1,$M46=1,$K49=1),$L46-$L30,0))))</f>
        <v>0</v>
      </c>
    </row>
    <row r="31" spans="1:23">
      <c r="H31" s="45"/>
      <c r="I31" s="45" t="s">
        <v>1290</v>
      </c>
      <c r="J31" s="17">
        <f t="shared" si="108"/>
        <v>31694306</v>
      </c>
      <c r="K31" s="49">
        <f t="shared" ref="K31" si="122">J31*$B$2</f>
        <v>253554448</v>
      </c>
      <c r="L31" s="49"/>
    </row>
    <row r="32" spans="1:23">
      <c r="H32" s="45"/>
      <c r="I32" s="45" t="s">
        <v>520</v>
      </c>
      <c r="J32" s="17">
        <f t="shared" si="108"/>
        <v>223</v>
      </c>
      <c r="K32" s="49">
        <f t="shared" ref="K32" si="123">J32*1000000000</f>
        <v>223000000000</v>
      </c>
      <c r="L32" s="49"/>
    </row>
    <row r="33" spans="8:23">
      <c r="H33" s="45"/>
      <c r="I33" s="45" t="s">
        <v>1226</v>
      </c>
      <c r="J33" s="17">
        <f t="shared" ref="J33" si="124">HEX2DEC(RIGHT(I33))</f>
        <v>4</v>
      </c>
      <c r="K33" s="49">
        <f t="shared" ref="K33" si="125">HEX2DEC(LEFT(RIGHT(I33,2),1))</f>
        <v>0</v>
      </c>
    </row>
    <row r="34" spans="8:23">
      <c r="H34" s="45"/>
      <c r="I34" s="45" t="s">
        <v>1291</v>
      </c>
      <c r="J34" s="17">
        <f t="shared" ref="J34:J36" si="126">HEX2DEC(I34)</f>
        <v>1597</v>
      </c>
      <c r="K34" s="49">
        <f t="shared" ref="K34" si="127">J34*$B$3</f>
        <v>129.40491</v>
      </c>
      <c r="L34" s="49">
        <f t="shared" ref="L34" si="128">K34+K35+K36</f>
        <v>224253601681.40491</v>
      </c>
      <c r="M34" s="50">
        <f t="shared" ref="M34" si="129">J37+1</f>
        <v>2</v>
      </c>
      <c r="N34" s="49">
        <f t="shared" ref="N34" si="130">IF(AND($M34=1,$K37=1,$M38=1,$K41=0),$L38-$L34,IF(AND($M34=1,$K37=1,$M42=1,$K45=0),$L42-$L34,IF(AND($M34=1,$K37=1,$M46=1,$K49=0),$L46-$L34,IF(AND($M34=1,$K37=1,$M50=1,$K53=0),$L50-$L34,0))))</f>
        <v>0</v>
      </c>
      <c r="O34" s="49">
        <f t="shared" ref="O34" si="131">IF(AND($M34=1,$K37=1,$M38=2,$K41=1),$L38-$L34,IF(AND($M34=1,$K37=1,$M42=2,$K45=1),$L42-$L34,IF(AND($M34=1,$K37=1,$M46=2,$K49=1),$L46-$L34,IF(AND($M34=1,$K37=1,$M50=2,$K53=1),$L50-$L34,0))))</f>
        <v>0</v>
      </c>
      <c r="P34" s="49">
        <f t="shared" ref="P34" si="132">IF(AND($M34=2,$K37=1,$M38=2,$K41=0),$L38-$L34,IF(AND($M34=2,$K37=1,$M42=2,$K45=0),$L42-$L34,IF(AND($M34=2,$K37=1,$M46=2,$K49=0),$L46-$L34,IF(AND($M34=2,$K37=1,$M50=2,$K53=0),$L50-$L34,0))))</f>
        <v>1021.1639404296875</v>
      </c>
      <c r="Q34" s="49">
        <f t="shared" ref="Q34" si="133">IF(AND($M34=2,$K37=1,$M38=3,$K41=1),$L38-$L34,IF(AND($M34=2,$K37=1,$M42=3,$K45=1),$L42-$L34,IF(AND($M34=2,$K37=1,$M46=3,$K49=1),$L46-$L34,IF(AND($M34=2,$K37=1,$M50=3,$K53=1),$L50-$L34,0))))</f>
        <v>544.73611450195313</v>
      </c>
      <c r="R34" s="49">
        <f t="shared" ref="R34" si="134">IF(AND($M34=3,$K37=1,$M38=3,$K41=0),$L38-$L34,IF(AND($M34=3,$K37=1,$M42=3,$K45=0),$L42-$L34,IF(AND($M34=3,$K37=1,$M46=3,$K49=0),$L46-$L34,IF(AND($M34=3,$K37=1,$M50=3,$K53=0),$L50-$L34,0))))</f>
        <v>0</v>
      </c>
      <c r="S34" s="49">
        <f t="shared" ref="S34" si="135">IF(AND($M34=3,$K37=1,$M38=4,$K41=1),$L38-$L34,IF(AND($M34=3,$K37=1,$M42=4,$K45=1),$L42-$L34,IF(AND($M34=3,$K37=1,$M46=4,$K49=1),$L46-$L34,IF(AND($M34=3,$K37=1,$M50=4,$K53=1),$L50-$L34,0))))</f>
        <v>0</v>
      </c>
      <c r="T34" s="49">
        <f t="shared" ref="T34" si="136">IF(AND($M34=4,$K37=1,$M38=4,$K41=0),$L38-$L34,IF(AND($M34=4,$K37=1,$M42=4,$K45=0),$L42-$L34,IF(AND($M36=3,$K37=1,$M46=4,$K49=0),$L46-$L34,IF(AND($M34=4,$K37=1,$M50=4,$K53=0),$L50-$L34,0))))</f>
        <v>0</v>
      </c>
      <c r="U34" s="49">
        <f t="shared" ref="U34" si="137">IF(AND($M34=4,$K37=1,$M38=5,$K41=1),$L38-$L34,IF(AND($M34=4,$K37=1,$M42=5,$K45=1),$L42-$L34,IF(AND($M34=4,$K37=1,$M46=5,$K49=1),$L46-$L34,IF(AND($M34=4,$K37=1,$M50=5,$K53=1),$L50-$L34,0))))</f>
        <v>0</v>
      </c>
      <c r="V34" s="49">
        <f t="shared" ref="V34" si="138">IF(AND($M34=5,$K37=1,$M38=5,$K41=0),$L38-$L34,IF(AND($M34=5,$K37=1,$M42=5,$K45=0),$L42-$L34,IF(AND($M36=5,$K37=1,$M46=5,$K49=0),$L46-$L34,IF(AND($M34=5,$K37=1,$M50=5,$K53=0),$L50-$L34,0))))</f>
        <v>0</v>
      </c>
      <c r="W34" s="49">
        <f t="shared" ref="W34" si="139">IF(AND($M34=5,$K37=1,$M38=1,$K41=1),$L38-$L34,IF(AND($M34=5,$K37=1,$M42=1,$K45=1),$L42-$L34,IF(AND($M34=5,$K37=1,$M46=1,$K49=1),$L46-$L34,IF(AND($M34=5,$K37=1,$M50=1,$K53=1),$L50-$L34,0))))</f>
        <v>0</v>
      </c>
    </row>
    <row r="35" spans="8:23">
      <c r="H35" s="45"/>
      <c r="I35" s="45" t="s">
        <v>1292</v>
      </c>
      <c r="J35" s="17">
        <f t="shared" si="126"/>
        <v>31700194</v>
      </c>
      <c r="K35" s="49">
        <f t="shared" ref="K35" si="140">J35*$B$2</f>
        <v>253601552</v>
      </c>
      <c r="L35" s="49"/>
    </row>
    <row r="36" spans="8:23">
      <c r="H36" s="45"/>
      <c r="I36" s="45" t="s">
        <v>1293</v>
      </c>
      <c r="J36" s="17">
        <f t="shared" si="126"/>
        <v>224</v>
      </c>
      <c r="K36" s="49">
        <f t="shared" ref="K36" si="141">J36*1000000000</f>
        <v>224000000000</v>
      </c>
      <c r="L36" s="49"/>
    </row>
    <row r="37" spans="8:23">
      <c r="H37" s="45"/>
      <c r="I37" s="45" t="s">
        <v>437</v>
      </c>
      <c r="J37" s="17">
        <f t="shared" ref="J37" si="142">HEX2DEC(RIGHT(I37))</f>
        <v>1</v>
      </c>
      <c r="K37" s="49">
        <f t="shared" ref="K37" si="143">HEX2DEC(LEFT(RIGHT(I37,2),1))</f>
        <v>1</v>
      </c>
    </row>
    <row r="38" spans="8:23">
      <c r="H38" s="45"/>
      <c r="I38" s="45" t="s">
        <v>1294</v>
      </c>
      <c r="J38" s="17">
        <f t="shared" ref="J38:J40" si="144">HEX2DEC(I38)</f>
        <v>2001</v>
      </c>
      <c r="K38" s="49">
        <f t="shared" ref="K38" si="145">J38*$B$3</f>
        <v>162.14103</v>
      </c>
      <c r="L38" s="49">
        <f t="shared" ref="L38" si="146">K38+K39+K40</f>
        <v>224253602226.14102</v>
      </c>
      <c r="M38" s="50">
        <f t="shared" ref="M38" si="147">J41+1</f>
        <v>3</v>
      </c>
      <c r="N38" s="49">
        <f t="shared" ref="N38" si="148">IF(AND($M38=1,$K41=1,$M42=1,$K45=0),$L42-$L38,IF(AND($M38=1,$K41=1,$M46=1,$K49=0),$L46-$L38,IF(AND($M38=1,$K41=1,$M50=1,$K53=0),$L50-$L38,IF(AND($M38=1,$K41=1,$M54=1,$K57=0),$L54-$L38,0))))</f>
        <v>0</v>
      </c>
      <c r="O38" s="49">
        <f t="shared" ref="O38" si="149">IF(AND($M38=1,$K41=1,$M42=2,$K45=1),$L42-$L38,IF(AND($M38=1,$K41=1,$M46=2,$K49=1),$L46-$L38,IF(AND($M38=1,$K41=1,$M50=2,$K53=1),$L50-$L38,IF(AND($M38=1,$K41=1,$M54=2,$K57=1),$L54-$L38,0))))</f>
        <v>0</v>
      </c>
      <c r="P38" s="49">
        <f t="shared" ref="P38" si="150">IF(AND($M38=2,$K41=1,$M42=2,$K45=0),$L42-$L38,IF(AND($M38=2,$K41=1,$M46=2,$K49=0),$L46-$L38,IF(AND($M38=2,$K41=1,$M50=2,$K53=0),$L50-$L38,IF(AND($M38=2,$K41=1,$M54=2,$K57=0),$L54-$L38,0))))</f>
        <v>0</v>
      </c>
      <c r="Q38" s="49">
        <f t="shared" ref="Q38" si="151">IF(AND($M38=2,$K41=1,$M42=3,$K45=1),$L42-$L38,IF(AND($M38=2,$K41=1,$M46=3,$K49=1),$L46-$L38,IF(AND($M38=2,$K41=1,$M50=3,$K53=1),$L50-$L38,IF(AND($M38=2,$K41=1,$M54=3,$K57=1),$L54-$L38,0))))</f>
        <v>0</v>
      </c>
      <c r="R38" s="49">
        <f t="shared" ref="R38" si="152">IF(AND($M38=3,$K41=1,$M42=3,$K45=0),$L42-$L38,IF(AND($M38=3,$K41=1,$M46=3,$K49=0),$L46-$L38,IF(AND($M38=3,$K41=1,$M50=3,$K53=0),$L50-$L38,IF(AND($M38=3,$K41=1,$M54=3,$K57=0),$L54-$L38,0))))</f>
        <v>963.5802001953125</v>
      </c>
      <c r="S38" s="49">
        <f t="shared" ref="S38" si="153">IF(AND($M38=3,$K41=1,$M42=4,$K45=1),$L42-$L38,IF(AND($M38=3,$K41=1,$M46=4,$K49=1),$L46-$L38,IF(AND($M38=3,$K41=1,$M50=4,$K53=1),$L50-$L38,IF(AND($M38=3,$K41=1,$M54=4,$K57=1),$L54-$L38,0))))</f>
        <v>9451.7162780761719</v>
      </c>
      <c r="T38" s="49">
        <f t="shared" ref="T38" si="154">IF(AND($M38=4,$K41=1,$M42=4,$K45=0),$L42-$L38,IF(AND($M38=4,$K41=1,$M46=4,$K49=0),$L46-$L38,IF(AND($M40=3,$K41=1,$M50=4,$K53=0),$L50-$L38,IF(AND($M38=4,$K41=1,$M54=4,$K57=0),$L54-$L38,0))))</f>
        <v>0</v>
      </c>
      <c r="U38" s="49">
        <f t="shared" ref="U38" si="155">IF(AND($M38=4,$K41=1,$M42=5,$K45=1),$L42-$L38,IF(AND($M38=4,$K41=1,$M46=5,$K49=1),$L46-$L38,IF(AND($M38=4,$K41=1,$M50=5,$K53=1),$L50-$L38,IF(AND($M38=4,$K41=1,$M54=5,$K57=1),$L54-$L38,0))))</f>
        <v>0</v>
      </c>
      <c r="V38" s="49">
        <f t="shared" ref="V38" si="156">IF(AND($M38=5,$K41=1,$M42=5,$K45=0),$L42-$L38,IF(AND($M38=5,$K41=1,$M46=5,$K49=0),$L46-$L38,IF(AND($M40=5,$K41=1,$M50=5,$K53=0),$L50-$L38,IF(AND($M38=5,$K41=1,$M54=5,$K57=0),$L54-$L38,0))))</f>
        <v>0</v>
      </c>
      <c r="W38" s="49">
        <f t="shared" ref="W38" si="157">IF(AND($M38=5,$K41=1,$M42=1,$K45=1),$L42-$L38,IF(AND($M38=5,$K41=1,$M46=1,$K49=1),$L46-$L38,IF(AND($M38=5,$K41=1,$M50=1,$K53=1),$L50-$L38,IF(AND($M38=5,$K41=1,$M54=1,$K57=1),$L54-$L38,0))))</f>
        <v>0</v>
      </c>
    </row>
    <row r="39" spans="8:23">
      <c r="H39" s="45"/>
      <c r="I39" s="45" t="s">
        <v>1295</v>
      </c>
      <c r="J39" s="17">
        <f t="shared" si="144"/>
        <v>31700258</v>
      </c>
      <c r="K39" s="49">
        <f t="shared" ref="K39" si="158">J39*$B$2</f>
        <v>253602064</v>
      </c>
      <c r="L39" s="49"/>
    </row>
    <row r="40" spans="8:23">
      <c r="H40" s="45"/>
      <c r="I40" s="45" t="s">
        <v>1293</v>
      </c>
      <c r="J40" s="17">
        <f t="shared" si="144"/>
        <v>224</v>
      </c>
      <c r="K40" s="49">
        <f t="shared" ref="K40" si="159">J40*1000000000</f>
        <v>224000000000</v>
      </c>
      <c r="L40" s="49"/>
    </row>
    <row r="41" spans="8:23">
      <c r="H41" s="45"/>
      <c r="I41" s="45" t="s">
        <v>482</v>
      </c>
      <c r="J41" s="17">
        <f t="shared" ref="J41" si="160">HEX2DEC(RIGHT(I41))</f>
        <v>2</v>
      </c>
      <c r="K41" s="49">
        <f t="shared" ref="K41" si="161">HEX2DEC(LEFT(RIGHT(I41,2),1))</f>
        <v>1</v>
      </c>
    </row>
    <row r="42" spans="8:23">
      <c r="H42" s="45"/>
      <c r="I42" s="45" t="s">
        <v>1234</v>
      </c>
      <c r="J42" s="17">
        <f t="shared" ref="J42:J44" si="162">HEX2DEC(I42)</f>
        <v>1562</v>
      </c>
      <c r="K42" s="49">
        <f t="shared" ref="K42" si="163">J42*$B$3</f>
        <v>126.56886</v>
      </c>
      <c r="L42" s="49">
        <f t="shared" ref="L42" si="164">K42+K43+K44</f>
        <v>224253602702.56885</v>
      </c>
      <c r="M42" s="50">
        <f t="shared" ref="M42" si="165">J45+1</f>
        <v>2</v>
      </c>
      <c r="N42" s="49">
        <f t="shared" ref="N42" si="166">IF(AND($M42=1,$K45=1,$M46=1,$K49=0),$L46-$L42,IF(AND($M42=1,$K45=1,$M50=1,$K53=0),$L50-$L42,IF(AND($M42=1,$K45=1,$M54=1,$K57=0),$L54-$L42,IF(AND($M42=1,$K45=1,$M58=1,$K61=0),$L58-$L42,0))))</f>
        <v>0</v>
      </c>
      <c r="O42" s="49">
        <f t="shared" ref="O42" si="167">IF(AND($M42=1,$K45=1,$M46=2,$K49=1),$L46-$L42,IF(AND($M42=1,$K45=1,$M50=2,$K53=1),$L50-$L42,IF(AND($M42=1,$K45=1,$M54=2,$K57=1),$L54-$L42,IF(AND($M42=1,$K45=1,$M58=2,$K61=1),$L58-$L42,0))))</f>
        <v>0</v>
      </c>
      <c r="P42" s="49">
        <f t="shared" ref="P42" si="168">IF(AND($M42=2,$K45=1,$M46=2,$K49=0),$L46-$L42,IF(AND($M42=2,$K45=1,$M50=2,$K53=0),$L50-$L42,IF(AND($M42=2,$K45=1,$M54=2,$K57=0),$L54-$L42,IF(AND($M42=2,$K45=1,$M58=2,$K61=0),$L58-$L42,0))))</f>
        <v>0</v>
      </c>
      <c r="Q42" s="49">
        <f t="shared" ref="Q42" si="169">IF(AND($M42=2,$K45=1,$M46=3,$K49=1),$L46-$L42,IF(AND($M42=2,$K45=1,$M50=3,$K53=1),$L50-$L42,IF(AND($M42=2,$K45=1,$M54=3,$K57=1),$L54-$L42,IF(AND($M42=2,$K45=1,$M58=3,$K61=1),$L58-$L42,0))))</f>
        <v>0</v>
      </c>
      <c r="R42" s="49">
        <f t="shared" ref="R42" si="170">IF(AND($M42=3,$K45=1,$M46=3,$K49=0),$L46-$L42,IF(AND($M42=3,$K45=1,$M50=3,$K53=0),$L50-$L42,IF(AND($M42=3,$K45=1,$M54=3,$K57=0),$L54-$L42,IF(AND($M42=3,$K45=1,$M58=3,$K61=0),$L58-$L42,0))))</f>
        <v>0</v>
      </c>
      <c r="S42" s="49">
        <f t="shared" ref="S42" si="171">IF(AND($M42=3,$K45=1,$M46=4,$K49=1),$L46-$L42,IF(AND($M42=3,$K45=1,$M50=4,$K53=1),$L50-$L42,IF(AND($M42=3,$K45=1,$M54=4,$K57=1),$L54-$L42,IF(AND($M42=3,$K45=1,$M58=4,$K61=1),$L58-$L42,0))))</f>
        <v>0</v>
      </c>
      <c r="T42" s="49">
        <f t="shared" ref="T42" si="172">IF(AND($M42=4,$K45=1,$M46=4,$K49=0),$L46-$L42,IF(AND($M42=4,$K45=1,$M50=4,$K53=0),$L50-$L42,IF(AND($M44=3,$K45=1,$M54=4,$K57=0),$L54-$L42,IF(AND($M42=4,$K45=1,$M58=4,$K61=0),$L58-$L42,0))))</f>
        <v>0</v>
      </c>
      <c r="U42" s="49">
        <f t="shared" ref="U42" si="173">IF(AND($M42=4,$K45=1,$M46=5,$K49=1),$L46-$L42,IF(AND($M42=4,$K45=1,$M50=5,$K53=1),$L50-$L42,IF(AND($M42=4,$K45=1,$M54=5,$K57=1),$L54-$L42,IF(AND($M42=4,$K45=1,$M58=5,$K61=1),$L58-$L42,0))))</f>
        <v>0</v>
      </c>
      <c r="V42" s="49">
        <f t="shared" ref="V42" si="174">IF(AND($M42=5,$K45=1,$M46=5,$K49=0),$L46-$L42,IF(AND($M42=5,$K45=1,$M50=5,$K53=0),$L50-$L42,IF(AND($M44=5,$K45=1,$M54=5,$K57=0),$L54-$L42,IF(AND($M42=5,$K45=1,$M58=5,$K61=0),$L58-$L42,0))))</f>
        <v>0</v>
      </c>
      <c r="W42" s="49">
        <f t="shared" ref="W42" si="175">IF(AND($M42=5,$K45=1,$M46=1,$K49=1),$L46-$L42,IF(AND($M42=5,$K45=1,$M50=1,$K53=1),$L50-$L42,IF(AND($M42=5,$K45=1,$M54=1,$K57=1),$L54-$L42,IF(AND($M42=5,$K45=1,$M58=1,$K61=1),$L58-$L42,0))))</f>
        <v>0</v>
      </c>
    </row>
    <row r="43" spans="8:23">
      <c r="H43" s="45"/>
      <c r="I43" s="45" t="s">
        <v>1296</v>
      </c>
      <c r="J43" s="17">
        <f t="shared" si="162"/>
        <v>31700322</v>
      </c>
      <c r="K43" s="49">
        <f t="shared" ref="K43" si="176">J43*$B$2</f>
        <v>253602576</v>
      </c>
      <c r="L43" s="49"/>
    </row>
    <row r="44" spans="8:23">
      <c r="H44" s="45"/>
      <c r="I44" s="45" t="s">
        <v>1293</v>
      </c>
      <c r="J44" s="17">
        <f t="shared" si="162"/>
        <v>224</v>
      </c>
      <c r="K44" s="49">
        <f t="shared" ref="K44" si="177">J44*1000000000</f>
        <v>224000000000</v>
      </c>
      <c r="L44" s="49"/>
    </row>
    <row r="45" spans="8:23">
      <c r="H45" s="45"/>
      <c r="I45" s="45" t="s">
        <v>484</v>
      </c>
      <c r="J45" s="17">
        <f t="shared" ref="J45" si="178">HEX2DEC(RIGHT(I45))</f>
        <v>1</v>
      </c>
      <c r="K45" s="49">
        <f t="shared" ref="K45" si="179">HEX2DEC(LEFT(RIGHT(I45,2),1))</f>
        <v>0</v>
      </c>
    </row>
    <row r="46" spans="8:23">
      <c r="H46" s="45"/>
      <c r="I46" s="45" t="s">
        <v>1297</v>
      </c>
      <c r="J46" s="17">
        <f t="shared" ref="J46:J48" si="180">HEX2DEC(I46)</f>
        <v>7574</v>
      </c>
      <c r="K46" s="49">
        <f t="shared" ref="K46" si="181">J46*$B$3</f>
        <v>613.72122000000002</v>
      </c>
      <c r="L46" s="49">
        <f t="shared" ref="L46" si="182">K46+K47+K48</f>
        <v>224253603189.72122</v>
      </c>
      <c r="M46" s="50">
        <f t="shared" ref="M46" si="183">J49+1</f>
        <v>3</v>
      </c>
      <c r="N46" s="49">
        <f t="shared" ref="N46" si="184">IF(AND($M46=1,$K49=1,$M50=1,$K53=0),$L50-$L46,IF(AND($M46=1,$K49=1,$M54=1,$K57=0),$L54-$L46,IF(AND($M46=1,$K49=1,$M58=1,$K61=0),$L58-$L46,IF(AND($M46=1,$K49=1,$M62=1,$K65=0),$L62-$L46,0))))</f>
        <v>0</v>
      </c>
      <c r="O46" s="49">
        <f t="shared" ref="O46" si="185">IF(AND($M46=1,$K49=1,$M50=2,$K53=1),$L50-$L46,IF(AND($M46=1,$K49=1,$M54=2,$K57=1),$L54-$L46,IF(AND($M46=1,$K49=1,$M58=2,$K61=1),$L58-$L46,IF(AND($M46=1,$K49=1,$M62=2,$K65=1),$L62-$L46,0))))</f>
        <v>0</v>
      </c>
      <c r="P46" s="49">
        <f t="shared" ref="P46" si="186">IF(AND($M46=2,$K49=1,$M50=2,$K53=0),$L50-$L46,IF(AND($M46=2,$K49=1,$M54=2,$K57=0),$L54-$L46,IF(AND($M46=2,$K49=1,$M58=2,$K61=0),$L58-$L46,IF(AND($M46=2,$K49=1,$M62=2,$K65=0),$L62-$L46,0))))</f>
        <v>0</v>
      </c>
      <c r="Q46" s="49">
        <f t="shared" ref="Q46" si="187">IF(AND($M46=2,$K49=1,$M50=3,$K53=1),$L50-$L46,IF(AND($M46=2,$K49=1,$M54=3,$K57=1),$L54-$L46,IF(AND($M46=2,$K49=1,$M58=3,$K61=1),$L58-$L46,IF(AND($M46=2,$K49=1,$M62=3,$K65=1),$L62-$L46,0))))</f>
        <v>0</v>
      </c>
      <c r="R46" s="49">
        <f t="shared" ref="R46" si="188">IF(AND($M46=3,$K49=1,$M50=3,$K53=0),$L50-$L46,IF(AND($M46=3,$K49=1,$M54=3,$K57=0),$L54-$L46,IF(AND($M46=3,$K49=1,$M58=3,$K61=0),$L58-$L46,IF(AND($M46=3,$K49=1,$M62=3,$K65=0),$L62-$L46,0))))</f>
        <v>0</v>
      </c>
      <c r="S46" s="49">
        <f t="shared" ref="S46" si="189">IF(AND($M46=3,$K49=1,$M50=4,$K53=1),$L50-$L46,IF(AND($M46=3,$K49=1,$M54=4,$K57=1),$L54-$L46,IF(AND($M46=3,$K49=1,$M58=4,$K61=1),$L58-$L46,IF(AND($M46=3,$K49=1,$M62=4,$K65=1),$L62-$L46,0))))</f>
        <v>0</v>
      </c>
      <c r="T46" s="49">
        <f t="shared" ref="T46" si="190">IF(AND($M46=4,$K49=1,$M50=4,$K53=0),$L50-$L46,IF(AND($M46=4,$K49=1,$M54=4,$K57=0),$L54-$L46,IF(AND($M48=3,$K49=1,$M58=4,$K61=0),$L58-$L46,IF(AND($M46=4,$K49=1,$M62=4,$K65=0),$L62-$L46,0))))</f>
        <v>0</v>
      </c>
      <c r="U46" s="49">
        <f t="shared" ref="U46" si="191">IF(AND($M46=4,$K49=1,$M50=5,$K53=1),$L50-$L46,IF(AND($M46=4,$K49=1,$M54=5,$K57=1),$L54-$L46,IF(AND($M46=4,$K49=1,$M58=5,$K61=1),$L58-$L46,IF(AND($M46=4,$K49=1,$M62=5,$K65=1),$L62-$L46,0))))</f>
        <v>0</v>
      </c>
      <c r="V46" s="49">
        <f t="shared" ref="V46" si="192">IF(AND($M46=5,$K49=1,$M50=5,$K53=0),$L50-$L46,IF(AND($M46=5,$K49=1,$M54=5,$K57=0),$L54-$L46,IF(AND($M48=5,$K49=1,$M58=5,$K61=0),$L58-$L46,IF(AND($M46=5,$K49=1,$M62=5,$K65=0),$L62-$L46,0))))</f>
        <v>0</v>
      </c>
      <c r="W46" s="49">
        <f t="shared" ref="W46" si="193">IF(AND($M46=5,$K49=1,$M50=1,$K53=1),$L50-$L46,IF(AND($M46=5,$K49=1,$M54=1,$K57=1),$L54-$L46,IF(AND($M46=5,$K49=1,$M58=1,$K61=1),$L58-$L46,IF(AND($M46=5,$K49=1,$M62=1,$K65=1),$L62-$L46,0))))</f>
        <v>0</v>
      </c>
    </row>
    <row r="47" spans="8:23">
      <c r="H47" s="45"/>
      <c r="I47" s="45" t="s">
        <v>1296</v>
      </c>
      <c r="J47" s="17">
        <f t="shared" si="180"/>
        <v>31700322</v>
      </c>
      <c r="K47" s="49">
        <f t="shared" ref="K47" si="194">J47*$B$2</f>
        <v>253602576</v>
      </c>
      <c r="L47" s="49"/>
    </row>
    <row r="48" spans="8:23">
      <c r="H48" s="45"/>
      <c r="I48" s="45" t="s">
        <v>1293</v>
      </c>
      <c r="J48" s="17">
        <f t="shared" si="180"/>
        <v>224</v>
      </c>
      <c r="K48" s="49">
        <f t="shared" ref="K48" si="195">J48*1000000000</f>
        <v>224000000000</v>
      </c>
      <c r="L48" s="49"/>
    </row>
    <row r="49" spans="8:23">
      <c r="H49" s="45"/>
      <c r="I49" s="45" t="s">
        <v>706</v>
      </c>
      <c r="J49" s="17">
        <f t="shared" ref="J49" si="196">HEX2DEC(RIGHT(I49))</f>
        <v>2</v>
      </c>
      <c r="K49" s="49">
        <f t="shared" ref="K49" si="197">HEX2DEC(LEFT(RIGHT(I49,2),1))</f>
        <v>0</v>
      </c>
    </row>
    <row r="50" spans="8:23">
      <c r="H50" s="45"/>
      <c r="I50" s="45" t="s">
        <v>1298</v>
      </c>
      <c r="J50" s="17">
        <f t="shared" ref="J50:J52" si="198">HEX2DEC(I50)</f>
        <v>4910</v>
      </c>
      <c r="K50" s="49">
        <f t="shared" ref="K50" si="199">J50*$B$3</f>
        <v>397.85730000000001</v>
      </c>
      <c r="L50" s="49">
        <f t="shared" ref="L50" si="200">K50+K51+K52</f>
        <v>224253611677.8573</v>
      </c>
      <c r="M50" s="50">
        <f t="shared" ref="M50" si="201">J53+1</f>
        <v>4</v>
      </c>
      <c r="N50" s="49">
        <f t="shared" ref="N50" si="202">IF(AND($M50=1,$K53=1,$M54=1,$K57=0),$L54-$L50,IF(AND($M50=1,$K53=1,$M58=1,$K61=0),$L58-$L50,IF(AND($M50=1,$K53=1,$M62=1,$K65=0),$L62-$L50,IF(AND($M50=1,$K53=1,$M66=1,$K69=0),$L66-$L50,0))))</f>
        <v>0</v>
      </c>
      <c r="O50" s="49">
        <f t="shared" ref="O50" si="203">IF(AND($M50=1,$K53=1,$M54=2,$K57=1),$L54-$L50,IF(AND($M50=1,$K53=1,$M58=2,$K61=1),$L58-$L50,IF(AND($M50=1,$K53=1,$M62=2,$K65=1),$L62-$L50,IF(AND($M50=1,$K53=1,$M66=2,$K69=1),$L66-$L50,0))))</f>
        <v>0</v>
      </c>
      <c r="P50" s="49">
        <f t="shared" ref="P50" si="204">IF(AND($M50=2,$K53=1,$M54=2,$K57=0),$L54-$L50,IF(AND($M50=2,$K53=1,$M58=2,$K61=0),$L58-$L50,IF(AND($M50=2,$K53=1,$M62=2,$K65=0),$L62-$L50,IF(AND($M50=2,$K53=1,$M66=2,$K69=0),$L66-$L50,0))))</f>
        <v>0</v>
      </c>
      <c r="Q50" s="49">
        <f t="shared" ref="Q50" si="205">IF(AND($M50=2,$K53=1,$M54=3,$K57=1),$L54-$L50,IF(AND($M50=2,$K53=1,$M58=3,$K61=1),$L58-$L50,IF(AND($M50=2,$K53=1,$M62=3,$K65=1),$L62-$L50,IF(AND($M50=2,$K53=1,$M66=3,$K69=1),$L66-$L50,0))))</f>
        <v>0</v>
      </c>
      <c r="R50" s="49">
        <f t="shared" ref="R50" si="206">IF(AND($M50=3,$K53=1,$M54=3,$K57=0),$L54-$L50,IF(AND($M50=3,$K53=1,$M58=3,$K61=0),$L58-$L50,IF(AND($M50=3,$K53=1,$M62=3,$K65=0),$L62-$L50,IF(AND($M50=3,$K53=1,$M66=3,$K69=0),$L66-$L50,0))))</f>
        <v>0</v>
      </c>
      <c r="S50" s="49">
        <f t="shared" ref="S50" si="207">IF(AND($M50=3,$K53=1,$M54=4,$K57=1),$L54-$L50,IF(AND($M50=3,$K53=1,$M58=4,$K61=1),$L58-$L50,IF(AND($M50=3,$K53=1,$M62=4,$K65=1),$L62-$L50,IF(AND($M50=3,$K53=1,$M66=4,$K69=1),$L66-$L50,0))))</f>
        <v>0</v>
      </c>
      <c r="T50" s="49">
        <f t="shared" ref="T50" si="208">IF(AND($M50=4,$K53=1,$M54=4,$K57=0),$L54-$L50,IF(AND($M50=4,$K53=1,$M58=4,$K61=0),$L58-$L50,IF(AND($M52=3,$K53=1,$M62=4,$K65=0),$L62-$L50,IF(AND($M50=4,$K53=1,$M66=4,$K69=0),$L66-$L50,0))))</f>
        <v>1020.1105651855469</v>
      </c>
      <c r="U50" s="49">
        <f t="shared" ref="U50" si="209">IF(AND($M50=4,$K53=1,$M54=5,$K57=1),$L54-$L50,IF(AND($M50=4,$K53=1,$M58=5,$K61=1),$L58-$L50,IF(AND($M50=4,$K53=1,$M62=5,$K65=1),$L62-$L50,IF(AND($M50=4,$K53=1,$M66=5,$K69=1),$L66-$L50,0))))</f>
        <v>12324.382476806641</v>
      </c>
      <c r="V50" s="49">
        <f t="shared" ref="V50" si="210">IF(AND($M50=5,$K53=1,$M54=5,$K57=0),$L54-$L50,IF(AND($M50=5,$K53=1,$M58=5,$K61=0),$L58-$L50,IF(AND($M52=5,$K53=1,$M62=5,$K65=0),$L62-$L50,IF(AND($M50=5,$K53=1,$M66=5,$K69=0),$L66-$L50,0))))</f>
        <v>0</v>
      </c>
      <c r="W50" s="49">
        <f t="shared" ref="W50" si="211">IF(AND($M50=5,$K53=1,$M54=1,$K57=1),$L54-$L50,IF(AND($M50=5,$K53=1,$M58=1,$K61=1),$L58-$L50,IF(AND($M50=5,$K53=1,$M62=1,$K65=1),$L62-$L50,IF(AND($M50=5,$K53=1,$M66=1,$K69=1),$L66-$L50,0))))</f>
        <v>0</v>
      </c>
    </row>
    <row r="51" spans="8:23">
      <c r="H51" s="45"/>
      <c r="I51" s="45" t="s">
        <v>1299</v>
      </c>
      <c r="J51" s="17">
        <f t="shared" si="198"/>
        <v>31701410</v>
      </c>
      <c r="K51" s="49">
        <f t="shared" ref="K51" si="212">J51*$B$2</f>
        <v>253611280</v>
      </c>
      <c r="L51" s="49"/>
    </row>
    <row r="52" spans="8:23">
      <c r="H52" s="45"/>
      <c r="I52" s="45" t="s">
        <v>1293</v>
      </c>
      <c r="J52" s="17">
        <f t="shared" si="198"/>
        <v>224</v>
      </c>
      <c r="K52" s="49">
        <f t="shared" ref="K52" si="213">J52*1000000000</f>
        <v>224000000000</v>
      </c>
      <c r="L52" s="49"/>
    </row>
    <row r="53" spans="8:23">
      <c r="H53" s="45"/>
      <c r="I53" s="45" t="s">
        <v>491</v>
      </c>
      <c r="J53" s="17">
        <f t="shared" ref="J53" si="214">HEX2DEC(RIGHT(I53))</f>
        <v>3</v>
      </c>
      <c r="K53" s="49">
        <f t="shared" ref="K53" si="215">HEX2DEC(LEFT(RIGHT(I53,2),1))</f>
        <v>1</v>
      </c>
    </row>
    <row r="54" spans="8:23">
      <c r="H54" s="45"/>
      <c r="I54" s="45" t="s">
        <v>1300</v>
      </c>
      <c r="J54" s="17">
        <f t="shared" ref="J54:J56" si="216">HEX2DEC(I54)</f>
        <v>4862</v>
      </c>
      <c r="K54" s="49">
        <f t="shared" ref="K54" si="217">J54*$B$3</f>
        <v>393.96786000000003</v>
      </c>
      <c r="L54" s="49">
        <f t="shared" ref="L54" si="218">K54+K55+K56</f>
        <v>224253612697.96786</v>
      </c>
      <c r="M54" s="50">
        <f t="shared" ref="M54" si="219">J57+1</f>
        <v>4</v>
      </c>
      <c r="N54" s="49">
        <f t="shared" ref="N54" si="220">IF(AND($M54=1,$K57=1,$M58=1,$K61=0),$L58-$L54,IF(AND($M54=1,$K57=1,$M62=1,$K65=0),$L62-$L54,IF(AND($M54=1,$K57=1,$M66=1,$K69=0),$L66-$L54,IF(AND($M54=1,$K57=1,$M70=1,$K73=0),$L70-$L54,0))))</f>
        <v>0</v>
      </c>
      <c r="O54" s="49">
        <f t="shared" ref="O54" si="221">IF(AND($M54=1,$K57=1,$M58=2,$K61=1),$L58-$L54,IF(AND($M54=1,$K57=1,$M62=2,$K65=1),$L62-$L54,IF(AND($M54=1,$K57=1,$M66=2,$K69=1),$L66-$L54,IF(AND($M54=1,$K57=1,$M70=2,$K73=1),$L70-$L54,0))))</f>
        <v>0</v>
      </c>
      <c r="P54" s="49">
        <f t="shared" ref="P54" si="222">IF(AND($M54=2,$K57=1,$M58=2,$K61=0),$L58-$L54,IF(AND($M54=2,$K57=1,$M62=2,$K65=0),$L62-$L54,IF(AND($M54=2,$K57=1,$M66=2,$K69=0),$L66-$L54,IF(AND($M54=2,$K57=1,$M70=2,$K73=0),$L70-$L54,0))))</f>
        <v>0</v>
      </c>
      <c r="Q54" s="49">
        <f t="shared" ref="Q54" si="223">IF(AND($M54=2,$K57=1,$M58=3,$K61=1),$L58-$L54,IF(AND($M54=2,$K57=1,$M62=3,$K65=1),$L62-$L54,IF(AND($M54=2,$K57=1,$M66=3,$K69=1),$L66-$L54,IF(AND($M54=2,$K57=1,$M70=3,$K73=1),$L70-$L54,0))))</f>
        <v>0</v>
      </c>
      <c r="R54" s="49">
        <f t="shared" ref="R54" si="224">IF(AND($M54=3,$K57=1,$M58=3,$K61=0),$L58-$L54,IF(AND($M54=3,$K57=1,$M62=3,$K65=0),$L62-$L54,IF(AND($M54=3,$K57=1,$M66=3,$K69=0),$L66-$L54,IF(AND($M54=3,$K57=1,$M70=3,$K73=0),$L70-$L54,0))))</f>
        <v>0</v>
      </c>
      <c r="S54" s="49">
        <f t="shared" ref="S54" si="225">IF(AND($M54=3,$K57=1,$M58=4,$K61=1),$L58-$L54,IF(AND($M54=3,$K57=1,$M62=4,$K65=1),$L62-$L54,IF(AND($M54=3,$K57=1,$M66=4,$K69=1),$L66-$L54,IF(AND($M54=3,$K57=1,$M70=4,$K73=1),$L70-$L54,0))))</f>
        <v>0</v>
      </c>
      <c r="T54" s="49">
        <f t="shared" ref="T54" si="226">IF(AND($M54=4,$K57=1,$M58=4,$K61=0),$L58-$L54,IF(AND($M54=4,$K57=1,$M62=4,$K65=0),$L62-$L54,IF(AND($M56=3,$K57=1,$M66=4,$K69=0),$L66-$L54,IF(AND($M54=4,$K57=1,$M70=4,$K73=0),$L70-$L54,0))))</f>
        <v>0</v>
      </c>
      <c r="U54" s="49">
        <f t="shared" ref="U54" si="227">IF(AND($M54=4,$K57=1,$M58=5,$K61=1),$L58-$L54,IF(AND($M54=4,$K57=1,$M62=5,$K65=1),$L62-$L54,IF(AND($M54=4,$K57=1,$M66=5,$K69=1),$L66-$L54,IF(AND($M54=4,$K57=1,$M70=5,$K73=1),$L70-$L54,0))))</f>
        <v>0</v>
      </c>
      <c r="V54" s="49">
        <f t="shared" ref="V54" si="228">IF(AND($M54=5,$K57=1,$M58=5,$K61=0),$L58-$L54,IF(AND($M54=5,$K57=1,$M62=5,$K65=0),$L62-$L54,IF(AND($M56=5,$K57=1,$M66=5,$K69=0),$L66-$L54,IF(AND($M54=5,$K57=1,$M70=5,$K73=0),$L70-$L54,0))))</f>
        <v>0</v>
      </c>
      <c r="W54" s="49">
        <f t="shared" ref="W54" si="229">IF(AND($M54=5,$K57=1,$M58=1,$K61=1),$L58-$L54,IF(AND($M54=5,$K57=1,$M62=1,$K65=1),$L62-$L54,IF(AND($M54=5,$K57=1,$M66=1,$K69=1),$L66-$L54,IF(AND($M54=5,$K57=1,$M70=1,$K73=1),$L70-$L54,0))))</f>
        <v>0</v>
      </c>
    </row>
    <row r="55" spans="8:23">
      <c r="H55" s="45"/>
      <c r="I55" s="45" t="s">
        <v>1301</v>
      </c>
      <c r="J55" s="17">
        <f t="shared" si="216"/>
        <v>31701538</v>
      </c>
      <c r="K55" s="49">
        <f t="shared" ref="K55" si="230">J55*$B$2</f>
        <v>253612304</v>
      </c>
      <c r="L55" s="49"/>
    </row>
    <row r="56" spans="8:23">
      <c r="H56" s="45"/>
      <c r="I56" s="45" t="s">
        <v>1293</v>
      </c>
      <c r="J56" s="17">
        <f t="shared" si="216"/>
        <v>224</v>
      </c>
      <c r="K56" s="49">
        <f t="shared" ref="K56" si="231">J56*1000000000</f>
        <v>224000000000</v>
      </c>
      <c r="L56" s="49"/>
    </row>
    <row r="57" spans="8:23">
      <c r="H57" s="45"/>
      <c r="I57" s="45" t="s">
        <v>1225</v>
      </c>
      <c r="J57" s="17">
        <f t="shared" ref="J57" si="232">HEX2DEC(RIGHT(I57))</f>
        <v>3</v>
      </c>
      <c r="K57" s="49">
        <f t="shared" ref="K57" si="233">HEX2DEC(LEFT(RIGHT(I57,2),1))</f>
        <v>0</v>
      </c>
    </row>
    <row r="58" spans="8:23">
      <c r="H58" s="45"/>
      <c r="I58" s="45" t="s">
        <v>1302</v>
      </c>
      <c r="J58" s="17">
        <f t="shared" ref="J58:J60" si="234">HEX2DEC(I58)</f>
        <v>5359</v>
      </c>
      <c r="K58" s="49">
        <f t="shared" ref="K58" si="235">J58*$B$3</f>
        <v>434.23977000000002</v>
      </c>
      <c r="L58" s="49">
        <f t="shared" ref="L58" si="236">K58+K59+K60</f>
        <v>224253624002.23978</v>
      </c>
      <c r="M58" s="50">
        <f t="shared" ref="M58" si="237">J61+1</f>
        <v>5</v>
      </c>
      <c r="N58" s="49">
        <f t="shared" ref="N58" si="238">IF(AND($M58=1,$K61=1,$M62=1,$K65=0),$L62-$L58,IF(AND($M58=1,$K61=1,$M66=1,$K69=0),$L66-$L58,IF(AND($M58=1,$K61=1,$M70=1,$K73=0),$L70-$L58,IF(AND($M58=1,$K61=1,$M74=1,$K77=0),$L74-$L58,0))))</f>
        <v>0</v>
      </c>
      <c r="O58" s="49">
        <f t="shared" ref="O58" si="239">IF(AND($M58=1,$K61=1,$M62=2,$K65=1),$L62-$L58,IF(AND($M58=1,$K61=1,$M66=2,$K69=1),$L66-$L58,IF(AND($M58=1,$K61=1,$M70=2,$K73=1),$L70-$L58,IF(AND($M58=1,$K61=1,$M74=2,$K77=1),$L74-$L58,0))))</f>
        <v>0</v>
      </c>
      <c r="P58" s="49">
        <f t="shared" ref="P58" si="240">IF(AND($M58=2,$K61=1,$M62=2,$K65=0),$L62-$L58,IF(AND($M58=2,$K61=1,$M66=2,$K69=0),$L66-$L58,IF(AND($M58=2,$K61=1,$M70=2,$K73=0),$L70-$L58,IF(AND($M58=2,$K61=1,$M74=2,$K77=0),$L74-$L58,0))))</f>
        <v>0</v>
      </c>
      <c r="Q58" s="49">
        <f t="shared" ref="Q58" si="241">IF(AND($M58=2,$K61=1,$M62=3,$K65=1),$L62-$L58,IF(AND($M58=2,$K61=1,$M66=3,$K69=1),$L66-$L58,IF(AND($M58=2,$K61=1,$M70=3,$K73=1),$L70-$L58,IF(AND($M58=2,$K61=1,$M74=3,$K77=1),$L74-$L58,0))))</f>
        <v>0</v>
      </c>
      <c r="R58" s="49">
        <f t="shared" ref="R58" si="242">IF(AND($M58=3,$K61=1,$M62=3,$K65=0),$L62-$L58,IF(AND($M58=3,$K61=1,$M66=3,$K69=0),$L66-$L58,IF(AND($M58=3,$K61=1,$M70=3,$K73=0),$L70-$L58,IF(AND($M58=3,$K61=1,$M74=3,$K77=0),$L74-$L58,0))))</f>
        <v>0</v>
      </c>
      <c r="S58" s="49">
        <f t="shared" ref="S58" si="243">IF(AND($M58=3,$K61=1,$M62=4,$K65=1),$L62-$L58,IF(AND($M58=3,$K61=1,$M66=4,$K69=1),$L66-$L58,IF(AND($M58=3,$K61=1,$M70=4,$K73=1),$L70-$L58,IF(AND($M58=3,$K61=1,$M74=4,$K77=1),$L74-$L58,0))))</f>
        <v>0</v>
      </c>
      <c r="T58" s="49">
        <f t="shared" ref="T58" si="244">IF(AND($M58=4,$K61=1,$M62=4,$K65=0),$L62-$L58,IF(AND($M58=4,$K61=1,$M66=4,$K69=0),$L66-$L58,IF(AND($M60=3,$K61=1,$M70=4,$K73=0),$L70-$L58,IF(AND($M58=4,$K61=1,$M74=4,$K77=0),$L74-$L58,0))))</f>
        <v>0</v>
      </c>
      <c r="U58" s="49">
        <f t="shared" ref="U58" si="245">IF(AND($M58=4,$K61=1,$M62=5,$K65=1),$L62-$L58,IF(AND($M58=4,$K61=1,$M66=5,$K69=1),$L66-$L58,IF(AND($M58=4,$K61=1,$M70=5,$K73=1),$L70-$L58,IF(AND($M58=4,$K61=1,$M74=5,$K77=1),$L74-$L58,0))))</f>
        <v>0</v>
      </c>
      <c r="V58" s="49">
        <f t="shared" ref="V58" si="246">IF(AND($M58=5,$K61=1,$M62=5,$K65=0),$L62-$L58,IF(AND($M58=5,$K61=1,$M66=5,$K69=0),$L66-$L58,IF(AND($M60=5,$K61=1,$M70=5,$K73=0),$L70-$L58,IF(AND($M58=5,$K61=1,$M74=5,$K77=0),$L74-$L58,0))))</f>
        <v>1006.0113220214844</v>
      </c>
      <c r="W58" s="49">
        <f t="shared" ref="W58" si="247">IF(AND($M58=5,$K61=1,$M62=1,$K65=1),$L62-$L58,IF(AND($M58=5,$K61=1,$M66=1,$K69=1),$L66-$L58,IF(AND($M58=5,$K61=1,$M70=1,$K73=1),$L70-$L58,IF(AND($M58=5,$K61=1,$M74=1,$K77=1),$L74-$L58,0))))</f>
        <v>0</v>
      </c>
    </row>
    <row r="59" spans="8:23">
      <c r="H59" s="45"/>
      <c r="I59" s="45" t="s">
        <v>1303</v>
      </c>
      <c r="J59" s="17">
        <f t="shared" si="234"/>
        <v>31702946</v>
      </c>
      <c r="K59" s="49">
        <f t="shared" ref="K59" si="248">J59*$B$2</f>
        <v>253623568</v>
      </c>
      <c r="L59" s="49"/>
    </row>
    <row r="60" spans="8:23">
      <c r="H60" s="45"/>
      <c r="I60" s="45" t="s">
        <v>1293</v>
      </c>
      <c r="J60" s="17">
        <f t="shared" si="234"/>
        <v>224</v>
      </c>
      <c r="K60" s="49">
        <f t="shared" ref="K60" si="249">J60*1000000000</f>
        <v>224000000000</v>
      </c>
      <c r="L60" s="49"/>
    </row>
    <row r="61" spans="8:23">
      <c r="H61" s="45"/>
      <c r="I61" s="45" t="s">
        <v>481</v>
      </c>
      <c r="J61" s="17">
        <f t="shared" ref="J61" si="250">HEX2DEC(RIGHT(I61))</f>
        <v>4</v>
      </c>
      <c r="K61" s="49">
        <f t="shared" ref="K61" si="251">HEX2DEC(LEFT(RIGHT(I61,2),1))</f>
        <v>1</v>
      </c>
    </row>
    <row r="62" spans="8:23">
      <c r="H62" s="45"/>
      <c r="I62" s="45" t="s">
        <v>1304</v>
      </c>
      <c r="J62" s="17">
        <f t="shared" ref="J62:J64" si="252">HEX2DEC(I62)</f>
        <v>5137</v>
      </c>
      <c r="K62" s="49">
        <f t="shared" ref="K62" si="253">J62*$B$3</f>
        <v>416.25111000000004</v>
      </c>
      <c r="L62" s="49">
        <f t="shared" ref="L62" si="254">K62+K63+K64</f>
        <v>224253625008.2511</v>
      </c>
      <c r="M62" s="50">
        <f t="shared" ref="M62" si="255">J65+1</f>
        <v>5</v>
      </c>
      <c r="N62" s="49">
        <f t="shared" ref="N62" si="256">IF(AND($M62=1,$K65=1,$M66=1,$K69=0),$L66-$L62,IF(AND($M62=1,$K65=1,$M70=1,$K73=0),$L70-$L62,IF(AND($M62=1,$K65=1,$M74=1,$K77=0),$L74-$L62,IF(AND($M62=1,$K65=1,$M78=1,$K81=0),$L78-$L62,0))))</f>
        <v>0</v>
      </c>
      <c r="O62" s="49">
        <f t="shared" ref="O62" si="257">IF(AND($M62=1,$K65=1,$M66=2,$K69=1),$L66-$L62,IF(AND($M62=1,$K65=1,$M70=2,$K73=1),$L70-$L62,IF(AND($M62=1,$K65=1,$M74=2,$K77=1),$L74-$L62,IF(AND($M62=1,$K65=1,$M78=2,$K81=1),$L78-$L62,0))))</f>
        <v>0</v>
      </c>
      <c r="P62" s="49">
        <f t="shared" ref="P62" si="258">IF(AND($M62=2,$K65=1,$M66=2,$K69=0),$L66-$L62,IF(AND($M62=2,$K65=1,$M70=2,$K73=0),$L70-$L62,IF(AND($M62=2,$K65=1,$M74=2,$K77=0),$L74-$L62,IF(AND($M62=2,$K65=1,$M78=2,$K81=0),$L78-$L62,0))))</f>
        <v>0</v>
      </c>
      <c r="Q62" s="49">
        <f t="shared" ref="Q62" si="259">IF(AND($M62=2,$K65=1,$M66=3,$K69=1),$L66-$L62,IF(AND($M62=2,$K65=1,$M70=3,$K73=1),$L70-$L62,IF(AND($M62=2,$K65=1,$M74=3,$K77=1),$L74-$L62,IF(AND($M62=2,$K65=1,$M78=3,$K81=1),$L78-$L62,0))))</f>
        <v>0</v>
      </c>
      <c r="R62" s="49">
        <f t="shared" ref="R62" si="260">IF(AND($M62=3,$K65=1,$M66=3,$K69=0),$L66-$L62,IF(AND($M62=3,$K65=1,$M70=3,$K73=0),$L70-$L62,IF(AND($M62=3,$K65=1,$M74=3,$K77=0),$L74-$L62,IF(AND($M62=3,$K65=1,$M78=3,$K81=0),$L78-$L62,0))))</f>
        <v>0</v>
      </c>
      <c r="S62" s="49">
        <f t="shared" ref="S62" si="261">IF(AND($M62=3,$K65=1,$M66=4,$K69=1),$L66-$L62,IF(AND($M62=3,$K65=1,$M70=4,$K73=1),$L70-$L62,IF(AND($M62=3,$K65=1,$M74=4,$K77=1),$L74-$L62,IF(AND($M62=3,$K65=1,$M78=4,$K81=1),$L78-$L62,0))))</f>
        <v>0</v>
      </c>
      <c r="T62" s="49">
        <f t="shared" ref="T62" si="262">IF(AND($M62=4,$K65=1,$M66=4,$K69=0),$L66-$L62,IF(AND($M62=4,$K65=1,$M70=4,$K73=0),$L70-$L62,IF(AND($M64=3,$K65=1,$M74=4,$K77=0),$L74-$L62,IF(AND($M62=4,$K65=1,$M78=4,$K81=0),$L78-$L62,0))))</f>
        <v>0</v>
      </c>
      <c r="U62" s="49">
        <f t="shared" ref="U62" si="263">IF(AND($M62=4,$K65=1,$M66=5,$K69=1),$L66-$L62,IF(AND($M62=4,$K65=1,$M70=5,$K73=1),$L70-$L62,IF(AND($M62=4,$K65=1,$M74=5,$K77=1),$L74-$L62,IF(AND($M62=4,$K65=1,$M78=5,$K81=1),$L78-$L62,0))))</f>
        <v>0</v>
      </c>
      <c r="V62" s="49">
        <f t="shared" ref="V62" si="264">IF(AND($M62=5,$K65=1,$M66=5,$K69=0),$L66-$L62,IF(AND($M62=5,$K65=1,$M70=5,$K73=0),$L70-$L62,IF(AND($M64=5,$K65=1,$M74=5,$K77=0),$L74-$L62,IF(AND($M62=5,$K65=1,$M78=5,$K81=0),$L78-$L62,0))))</f>
        <v>0</v>
      </c>
      <c r="W62" s="49">
        <f t="shared" ref="W62" si="265">IF(AND($M62=5,$K65=1,$M66=1,$K69=1),$L66-$L62,IF(AND($M62=5,$K65=1,$M70=1,$K73=1),$L70-$L62,IF(AND($M62=5,$K65=1,$M74=1,$K77=1),$L74-$L62,IF(AND($M62=5,$K65=1,$M78=1,$K81=1),$L78-$L62,0))))</f>
        <v>0</v>
      </c>
    </row>
    <row r="63" spans="8:23">
      <c r="H63" s="45"/>
      <c r="I63" s="45" t="s">
        <v>1305</v>
      </c>
      <c r="J63" s="17">
        <f t="shared" si="252"/>
        <v>31703074</v>
      </c>
      <c r="K63" s="49">
        <f t="shared" ref="K63" si="266">J63*$B$2</f>
        <v>253624592</v>
      </c>
      <c r="L63" s="49"/>
    </row>
    <row r="64" spans="8:23">
      <c r="H64" s="45"/>
      <c r="I64" s="45" t="s">
        <v>1293</v>
      </c>
      <c r="J64" s="17">
        <f t="shared" si="252"/>
        <v>224</v>
      </c>
      <c r="K64" s="49">
        <f t="shared" ref="K64" si="267">J64*1000000000</f>
        <v>224000000000</v>
      </c>
      <c r="L64" s="49"/>
    </row>
    <row r="65" spans="8:23">
      <c r="H65" s="45"/>
      <c r="I65" s="45" t="s">
        <v>1226</v>
      </c>
      <c r="J65" s="17">
        <f t="shared" ref="J65" si="268">HEX2DEC(RIGHT(I65))</f>
        <v>4</v>
      </c>
      <c r="K65" s="49">
        <f t="shared" ref="K65" si="269">HEX2DEC(LEFT(RIGHT(I65,2),1))</f>
        <v>0</v>
      </c>
    </row>
    <row r="66" spans="8:23">
      <c r="H66" s="45"/>
      <c r="I66" s="45" t="s">
        <v>1306</v>
      </c>
      <c r="J66" s="17">
        <f t="shared" ref="J66:J68" si="270">HEX2DEC(I66)</f>
        <v>4316</v>
      </c>
      <c r="K66" s="49">
        <f t="shared" ref="K66" si="271">J66*$B$3</f>
        <v>349.72548</v>
      </c>
      <c r="L66" s="49">
        <f t="shared" ref="L66" si="272">K66+K67+K68</f>
        <v>225253672557.72549</v>
      </c>
      <c r="M66" s="50">
        <f t="shared" ref="M66" si="273">J69+1</f>
        <v>2</v>
      </c>
      <c r="N66" s="49">
        <f t="shared" ref="N66" si="274">IF(AND($M66=1,$K69=1,$M70=1,$K73=0),$L70-$L66,IF(AND($M66=1,$K69=1,$M74=1,$K77=0),$L74-$L66,IF(AND($M66=1,$K69=1,$M78=1,$K81=0),$L78-$L66,IF(AND($M66=1,$K69=1,$M82=1,$K85=0),$L82-$L66,0))))</f>
        <v>0</v>
      </c>
      <c r="O66" s="49">
        <f t="shared" ref="O66" si="275">IF(AND($M66=1,$K69=1,$M70=2,$K73=1),$L70-$L66,IF(AND($M66=1,$K69=1,$M74=2,$K77=1),$L74-$L66,IF(AND($M66=1,$K69=1,$M78=2,$K81=1),$L78-$L66,IF(AND($M66=1,$K69=1,$M82=2,$K85=1),$L82-$L66,0))))</f>
        <v>0</v>
      </c>
      <c r="P66" s="49">
        <f t="shared" ref="P66" si="276">IF(AND($M66=2,$K69=1,$M70=2,$K73=0),$L70-$L66,IF(AND($M66=2,$K69=1,$M74=2,$K77=0),$L74-$L66,IF(AND($M66=2,$K69=1,$M78=2,$K81=0),$L78-$L66,IF(AND($M66=2,$K69=1,$M82=2,$K85=0),$L82-$L66,0))))</f>
        <v>1021.2449645996094</v>
      </c>
      <c r="Q66" s="49">
        <f t="shared" ref="Q66" si="277">IF(AND($M66=2,$K69=1,$M70=3,$K73=1),$L70-$L66,IF(AND($M66=2,$K69=1,$M74=3,$K77=1),$L74-$L66,IF(AND($M66=2,$K69=1,$M78=3,$K81=1),$L78-$L66,IF(AND($M66=2,$K69=1,$M82=3,$K85=1),$L82-$L66,0))))</f>
        <v>544.817138671875</v>
      </c>
      <c r="R66" s="49">
        <f t="shared" ref="R66" si="278">IF(AND($M66=3,$K69=1,$M70=3,$K73=0),$L70-$L66,IF(AND($M66=3,$K69=1,$M74=3,$K77=0),$L74-$L66,IF(AND($M66=3,$K69=1,$M78=3,$K81=0),$L78-$L66,IF(AND($M66=3,$K69=1,$M82=3,$K85=0),$L82-$L66,0))))</f>
        <v>0</v>
      </c>
      <c r="S66" s="49">
        <f t="shared" ref="S66" si="279">IF(AND($M66=3,$K69=1,$M70=4,$K73=1),$L70-$L66,IF(AND($M66=3,$K69=1,$M74=4,$K77=1),$L74-$L66,IF(AND($M66=3,$K69=1,$M78=4,$K81=1),$L78-$L66,IF(AND($M66=3,$K69=1,$M82=4,$K85=1),$L82-$L66,0))))</f>
        <v>0</v>
      </c>
      <c r="T66" s="49">
        <f t="shared" ref="T66" si="280">IF(AND($M66=4,$K69=1,$M70=4,$K73=0),$L70-$L66,IF(AND($M66=4,$K69=1,$M74=4,$K77=0),$L74-$L66,IF(AND($M68=3,$K69=1,$M78=4,$K81=0),$L78-$L66,IF(AND($M66=4,$K69=1,$M82=4,$K85=0),$L82-$L66,0))))</f>
        <v>0</v>
      </c>
      <c r="U66" s="49">
        <f t="shared" ref="U66" si="281">IF(AND($M66=4,$K69=1,$M70=5,$K73=1),$L70-$L66,IF(AND($M66=4,$K69=1,$M74=5,$K77=1),$L74-$L66,IF(AND($M66=4,$K69=1,$M78=5,$K81=1),$L78-$L66,IF(AND($M66=4,$K69=1,$M82=5,$K85=1),$L82-$L66,0))))</f>
        <v>0</v>
      </c>
      <c r="V66" s="49">
        <f t="shared" ref="V66" si="282">IF(AND($M66=5,$K69=1,$M70=5,$K73=0),$L70-$L66,IF(AND($M66=5,$K69=1,$M74=5,$K77=0),$L74-$L66,IF(AND($M68=5,$K69=1,$M78=5,$K81=0),$L78-$L66,IF(AND($M66=5,$K69=1,$M82=5,$K85=0),$L82-$L66,0))))</f>
        <v>0</v>
      </c>
      <c r="W66" s="49">
        <f t="shared" ref="W66" si="283">IF(AND($M66=5,$K69=1,$M70=1,$K73=1),$L70-$L66,IF(AND($M66=5,$K69=1,$M74=1,$K77=1),$L74-$L66,IF(AND($M66=5,$K69=1,$M78=1,$K81=1),$L78-$L66,IF(AND($M66=5,$K69=1,$M82=1,$K85=1),$L82-$L66,0))))</f>
        <v>0</v>
      </c>
    </row>
    <row r="67" spans="8:23">
      <c r="H67" s="45"/>
      <c r="I67" s="45" t="s">
        <v>1307</v>
      </c>
      <c r="J67" s="17">
        <f t="shared" si="270"/>
        <v>31709026</v>
      </c>
      <c r="K67" s="49">
        <f t="shared" ref="K67" si="284">J67*$B$2</f>
        <v>253672208</v>
      </c>
      <c r="L67" s="49"/>
    </row>
    <row r="68" spans="8:23">
      <c r="H68" s="45"/>
      <c r="I68" s="45" t="s">
        <v>559</v>
      </c>
      <c r="J68" s="17">
        <f t="shared" si="270"/>
        <v>225</v>
      </c>
      <c r="K68" s="49">
        <f t="shared" ref="K68" si="285">J68*1000000000</f>
        <v>225000000000</v>
      </c>
      <c r="L68" s="49"/>
    </row>
    <row r="69" spans="8:23">
      <c r="H69" s="45"/>
      <c r="I69" s="45" t="s">
        <v>437</v>
      </c>
      <c r="J69" s="17">
        <f t="shared" ref="J69" si="286">HEX2DEC(RIGHT(I69))</f>
        <v>1</v>
      </c>
      <c r="K69" s="49">
        <f t="shared" ref="K69" si="287">HEX2DEC(LEFT(RIGHT(I69,2),1))</f>
        <v>1</v>
      </c>
    </row>
    <row r="70" spans="8:23">
      <c r="H70" s="45"/>
      <c r="I70" s="45" t="s">
        <v>1308</v>
      </c>
      <c r="J70" s="17">
        <f t="shared" ref="J70:J72" si="288">HEX2DEC(I70)</f>
        <v>4721</v>
      </c>
      <c r="K70" s="49">
        <f t="shared" ref="K70" si="289">J70*$B$3</f>
        <v>382.54263000000003</v>
      </c>
      <c r="L70" s="49">
        <f t="shared" ref="L70" si="290">K70+K71+K72</f>
        <v>225253673102.54263</v>
      </c>
      <c r="M70" s="50">
        <f t="shared" ref="M70" si="291">J73+1</f>
        <v>3</v>
      </c>
      <c r="N70" s="49">
        <f t="shared" ref="N70" si="292">IF(AND($M70=1,$K73=1,$M74=1,$K77=0),$L74-$L70,IF(AND($M70=1,$K73=1,$M78=1,$K81=0),$L78-$L70,IF(AND($M70=1,$K73=1,$M82=1,$K85=0),$L82-$L70,IF(AND($M70=1,$K73=1,$M86=1,$K89=0),$L86-$L70,0))))</f>
        <v>0</v>
      </c>
      <c r="O70" s="49">
        <f t="shared" ref="O70" si="293">IF(AND($M70=1,$K73=1,$M74=2,$K77=1),$L74-$L70,IF(AND($M70=1,$K73=1,$M78=2,$K81=1),$L78-$L70,IF(AND($M70=1,$K73=1,$M82=2,$K85=1),$L82-$L70,IF(AND($M70=1,$K73=1,$M86=2,$K89=1),$L86-$L70,0))))</f>
        <v>0</v>
      </c>
      <c r="P70" s="49">
        <f t="shared" ref="P70" si="294">IF(AND($M70=2,$K73=1,$M74=2,$K77=0),$L74-$L70,IF(AND($M70=2,$K73=1,$M78=2,$K81=0),$L78-$L70,IF(AND($M70=2,$K73=1,$M82=2,$K85=0),$L82-$L70,IF(AND($M70=2,$K73=1,$M86=2,$K89=0),$L86-$L70,0))))</f>
        <v>0</v>
      </c>
      <c r="Q70" s="49">
        <f t="shared" ref="Q70" si="295">IF(AND($M70=2,$K73=1,$M74=3,$K77=1),$L74-$L70,IF(AND($M70=2,$K73=1,$M78=3,$K81=1),$L78-$L70,IF(AND($M70=2,$K73=1,$M82=3,$K85=1),$L82-$L70,IF(AND($M70=2,$K73=1,$M86=3,$K89=1),$L86-$L70,0))))</f>
        <v>0</v>
      </c>
      <c r="R70" s="49">
        <f t="shared" ref="R70" si="296">IF(AND($M70=3,$K73=1,$M74=3,$K77=0),$L74-$L70,IF(AND($M70=3,$K73=1,$M78=3,$K81=0),$L78-$L70,IF(AND($M70=3,$K73=1,$M82=3,$K85=0),$L82-$L70,IF(AND($M70=3,$K73=1,$M86=3,$K89=0),$L86-$L70,0))))</f>
        <v>963.38955688476562</v>
      </c>
      <c r="S70" s="49">
        <f t="shared" ref="S70" si="297">IF(AND($M70=3,$K73=1,$M74=4,$K77=1),$L74-$L70,IF(AND($M70=3,$K73=1,$M78=4,$K81=1),$L78-$L70,IF(AND($M70=3,$K73=1,$M82=4,$K85=1),$L82-$L70,IF(AND($M70=3,$K73=1,$M86=4,$K89=1),$L86-$L70,0))))</f>
        <v>9451.6352233886719</v>
      </c>
      <c r="T70" s="49">
        <f t="shared" ref="T70" si="298">IF(AND($M70=4,$K73=1,$M74=4,$K77=0),$L74-$L70,IF(AND($M70=4,$K73=1,$M78=4,$K81=0),$L78-$L70,IF(AND($M72=3,$K73=1,$M82=4,$K85=0),$L82-$L70,IF(AND($M70=4,$K73=1,$M86=4,$K89=0),$L86-$L70,0))))</f>
        <v>0</v>
      </c>
      <c r="U70" s="49">
        <f t="shared" ref="U70" si="299">IF(AND($M70=4,$K73=1,$M74=5,$K77=1),$L74-$L70,IF(AND($M70=4,$K73=1,$M78=5,$K81=1),$L78-$L70,IF(AND($M70=4,$K73=1,$M82=5,$K85=1),$L82-$L70,IF(AND($M70=4,$K73=1,$M86=5,$K89=1),$L86-$L70,0))))</f>
        <v>0</v>
      </c>
      <c r="V70" s="49">
        <f t="shared" ref="V70" si="300">IF(AND($M70=5,$K73=1,$M74=5,$K77=0),$L74-$L70,IF(AND($M70=5,$K73=1,$M78=5,$K81=0),$L78-$L70,IF(AND($M72=5,$K73=1,$M82=5,$K85=0),$L82-$L70,IF(AND($M70=5,$K73=1,$M86=5,$K89=0),$L86-$L70,0))))</f>
        <v>0</v>
      </c>
      <c r="W70" s="49">
        <f t="shared" ref="W70" si="301">IF(AND($M70=5,$K73=1,$M74=1,$K77=1),$L74-$L70,IF(AND($M70=5,$K73=1,$M78=1,$K81=1),$L78-$L70,IF(AND($M70=5,$K73=1,$M82=1,$K85=1),$L82-$L70,IF(AND($M70=5,$K73=1,$M86=1,$K89=1),$L86-$L70,0))))</f>
        <v>0</v>
      </c>
    </row>
    <row r="71" spans="8:23">
      <c r="H71" s="45"/>
      <c r="I71" s="45" t="s">
        <v>1309</v>
      </c>
      <c r="J71" s="17">
        <f t="shared" si="288"/>
        <v>31709090</v>
      </c>
      <c r="K71" s="49">
        <f t="shared" ref="K71" si="302">J71*$B$2</f>
        <v>253672720</v>
      </c>
      <c r="L71" s="49"/>
    </row>
    <row r="72" spans="8:23">
      <c r="H72" s="45"/>
      <c r="I72" s="45" t="s">
        <v>559</v>
      </c>
      <c r="J72" s="17">
        <f t="shared" si="288"/>
        <v>225</v>
      </c>
      <c r="K72" s="49">
        <f t="shared" ref="K72" si="303">J72*1000000000</f>
        <v>225000000000</v>
      </c>
      <c r="L72" s="49"/>
    </row>
    <row r="73" spans="8:23">
      <c r="H73" s="45"/>
      <c r="I73" s="45" t="s">
        <v>482</v>
      </c>
      <c r="J73" s="17">
        <f t="shared" ref="J73" si="304">HEX2DEC(RIGHT(I73))</f>
        <v>2</v>
      </c>
      <c r="K73" s="49">
        <f t="shared" ref="K73" si="305">HEX2DEC(LEFT(RIGHT(I73,2),1))</f>
        <v>1</v>
      </c>
    </row>
    <row r="74" spans="8:23">
      <c r="H74" s="45"/>
      <c r="I74" s="45" t="s">
        <v>1310</v>
      </c>
      <c r="J74" s="17">
        <f t="shared" ref="J74:J76" si="306">HEX2DEC(I74)</f>
        <v>4282</v>
      </c>
      <c r="K74" s="49">
        <f t="shared" ref="K74" si="307">J74*$B$3</f>
        <v>346.97046</v>
      </c>
      <c r="L74" s="49">
        <f t="shared" ref="L74" si="308">K74+K75+K76</f>
        <v>225253673578.97046</v>
      </c>
      <c r="M74" s="50">
        <f t="shared" ref="M74" si="309">J77+1</f>
        <v>2</v>
      </c>
      <c r="N74" s="49">
        <f t="shared" ref="N74" si="310">IF(AND($M74=1,$K77=1,$M78=1,$K81=0),$L78-$L74,IF(AND($M74=1,$K77=1,$M82=1,$K85=0),$L82-$L74,IF(AND($M74=1,$K77=1,$M86=1,$K89=0),$L86-$L74,IF(AND($M74=1,$K77=1,$M90=1,$K93=0),$L90-$L74,0))))</f>
        <v>0</v>
      </c>
      <c r="O74" s="49">
        <f t="shared" ref="O74" si="311">IF(AND($M74=1,$K77=1,$M78=2,$K81=1),$L78-$L74,IF(AND($M74=1,$K77=1,$M82=2,$K85=1),$L82-$L74,IF(AND($M74=1,$K77=1,$M86=2,$K89=1),$L86-$L74,IF(AND($M74=1,$K77=1,$M90=2,$K93=1),$L90-$L74,0))))</f>
        <v>0</v>
      </c>
      <c r="P74" s="49">
        <f t="shared" ref="P74" si="312">IF(AND($M74=2,$K77=1,$M78=2,$K81=0),$L78-$L74,IF(AND($M74=2,$K77=1,$M82=2,$K85=0),$L82-$L74,IF(AND($M74=2,$K77=1,$M86=2,$K89=0),$L86-$L74,IF(AND($M74=2,$K77=1,$M90=2,$K93=0),$L90-$L74,0))))</f>
        <v>0</v>
      </c>
      <c r="Q74" s="49">
        <f t="shared" ref="Q74" si="313">IF(AND($M74=2,$K77=1,$M78=3,$K81=1),$L78-$L74,IF(AND($M74=2,$K77=1,$M82=3,$K85=1),$L82-$L74,IF(AND($M74=2,$K77=1,$M86=3,$K89=1),$L86-$L74,IF(AND($M74=2,$K77=1,$M90=3,$K93=1),$L90-$L74,0))))</f>
        <v>0</v>
      </c>
      <c r="R74" s="49">
        <f t="shared" ref="R74" si="314">IF(AND($M74=3,$K77=1,$M78=3,$K81=0),$L78-$L74,IF(AND($M74=3,$K77=1,$M82=3,$K85=0),$L82-$L74,IF(AND($M74=3,$K77=1,$M86=3,$K89=0),$L86-$L74,IF(AND($M74=3,$K77=1,$M90=3,$K93=0),$L90-$L74,0))))</f>
        <v>0</v>
      </c>
      <c r="S74" s="49">
        <f t="shared" ref="S74" si="315">IF(AND($M74=3,$K77=1,$M78=4,$K81=1),$L78-$L74,IF(AND($M74=3,$K77=1,$M82=4,$K85=1),$L82-$L74,IF(AND($M74=3,$K77=1,$M86=4,$K89=1),$L86-$L74,IF(AND($M74=3,$K77=1,$M90=4,$K93=1),$L90-$L74,0))))</f>
        <v>0</v>
      </c>
      <c r="T74" s="49">
        <f t="shared" ref="T74" si="316">IF(AND($M74=4,$K77=1,$M78=4,$K81=0),$L78-$L74,IF(AND($M74=4,$K77=1,$M82=4,$K85=0),$L82-$L74,IF(AND($M76=3,$K77=1,$M86=4,$K89=0),$L86-$L74,IF(AND($M74=4,$K77=1,$M90=4,$K93=0),$L90-$L74,0))))</f>
        <v>0</v>
      </c>
      <c r="U74" s="49">
        <f t="shared" ref="U74" si="317">IF(AND($M74=4,$K77=1,$M78=5,$K81=1),$L78-$L74,IF(AND($M74=4,$K77=1,$M82=5,$K85=1),$L82-$L74,IF(AND($M74=4,$K77=1,$M86=5,$K89=1),$L86-$L74,IF(AND($M74=4,$K77=1,$M90=5,$K93=1),$L90-$L74,0))))</f>
        <v>0</v>
      </c>
      <c r="V74" s="49">
        <f t="shared" ref="V74" si="318">IF(AND($M74=5,$K77=1,$M78=5,$K81=0),$L78-$L74,IF(AND($M74=5,$K77=1,$M82=5,$K85=0),$L82-$L74,IF(AND($M76=5,$K77=1,$M86=5,$K89=0),$L86-$L74,IF(AND($M74=5,$K77=1,$M90=5,$K93=0),$L90-$L74,0))))</f>
        <v>0</v>
      </c>
      <c r="W74" s="49">
        <f t="shared" ref="W74" si="319">IF(AND($M74=5,$K77=1,$M78=1,$K81=1),$L78-$L74,IF(AND($M74=5,$K77=1,$M82=1,$K85=1),$L82-$L74,IF(AND($M74=5,$K77=1,$M86=1,$K89=1),$L86-$L74,IF(AND($M74=5,$K77=1,$M90=1,$K93=1),$L90-$L74,0))))</f>
        <v>0</v>
      </c>
    </row>
    <row r="75" spans="8:23">
      <c r="H75" s="45"/>
      <c r="I75" s="45" t="s">
        <v>1311</v>
      </c>
      <c r="J75" s="17">
        <f t="shared" si="306"/>
        <v>31709154</v>
      </c>
      <c r="K75" s="49">
        <f t="shared" ref="K75" si="320">J75*$B$2</f>
        <v>253673232</v>
      </c>
      <c r="L75" s="49"/>
    </row>
    <row r="76" spans="8:23">
      <c r="H76" s="45"/>
      <c r="I76" s="45" t="s">
        <v>559</v>
      </c>
      <c r="J76" s="17">
        <f t="shared" si="306"/>
        <v>225</v>
      </c>
      <c r="K76" s="49">
        <f t="shared" ref="K76" si="321">J76*1000000000</f>
        <v>225000000000</v>
      </c>
      <c r="L76" s="49"/>
    </row>
    <row r="77" spans="8:23">
      <c r="H77" s="45"/>
      <c r="I77" s="45" t="s">
        <v>484</v>
      </c>
      <c r="J77" s="17">
        <f t="shared" ref="J77" si="322">HEX2DEC(RIGHT(I77))</f>
        <v>1</v>
      </c>
      <c r="K77" s="49">
        <f t="shared" ref="K77" si="323">HEX2DEC(LEFT(RIGHT(I77,2),1))</f>
        <v>0</v>
      </c>
    </row>
    <row r="78" spans="8:23">
      <c r="H78" s="45"/>
      <c r="I78" s="45" t="s">
        <v>1312</v>
      </c>
      <c r="J78" s="17">
        <f t="shared" ref="J78:J80" si="324">HEX2DEC(I78)</f>
        <v>3973</v>
      </c>
      <c r="K78" s="49">
        <f t="shared" ref="K78" si="325">J78*$B$3</f>
        <v>321.93218999999999</v>
      </c>
      <c r="L78" s="49">
        <f t="shared" ref="L78" si="326">K78+K79+K80</f>
        <v>225253674065.93219</v>
      </c>
      <c r="M78" s="50">
        <f t="shared" ref="M78" si="327">J81+1</f>
        <v>3</v>
      </c>
      <c r="N78" s="49">
        <f t="shared" ref="N78" si="328">IF(AND($M78=1,$K81=1,$M82=1,$K85=0),$L82-$L78,IF(AND($M78=1,$K81=1,$M86=1,$K89=0),$L86-$L78,IF(AND($M78=1,$K81=1,$M90=1,$K93=0),$L90-$L78,IF(AND($M78=1,$K81=1,$M94=1,$K97=0),$L94-$L78,0))))</f>
        <v>0</v>
      </c>
      <c r="O78" s="49">
        <f t="shared" ref="O78" si="329">IF(AND($M78=1,$K81=1,$M82=2,$K85=1),$L82-$L78,IF(AND($M78=1,$K81=1,$M86=2,$K89=1),$L86-$L78,IF(AND($M78=1,$K81=1,$M90=2,$K93=1),$L90-$L78,IF(AND($M78=1,$K81=1,$M94=2,$K97=1),$L94-$L78,0))))</f>
        <v>0</v>
      </c>
      <c r="P78" s="49">
        <f t="shared" ref="P78" si="330">IF(AND($M78=2,$K81=1,$M82=2,$K85=0),$L82-$L78,IF(AND($M78=2,$K81=1,$M86=2,$K89=0),$L86-$L78,IF(AND($M78=2,$K81=1,$M90=2,$K93=0),$L90-$L78,IF(AND($M78=2,$K81=1,$M94=2,$K97=0),$L94-$L78,0))))</f>
        <v>0</v>
      </c>
      <c r="Q78" s="49">
        <f t="shared" ref="Q78" si="331">IF(AND($M78=2,$K81=1,$M82=3,$K85=1),$L82-$L78,IF(AND($M78=2,$K81=1,$M86=3,$K89=1),$L86-$L78,IF(AND($M78=2,$K81=1,$M90=3,$K93=1),$L90-$L78,IF(AND($M78=2,$K81=1,$M94=3,$K97=1),$L94-$L78,0))))</f>
        <v>0</v>
      </c>
      <c r="R78" s="49">
        <f t="shared" ref="R78" si="332">IF(AND($M78=3,$K81=1,$M82=3,$K85=0),$L82-$L78,IF(AND($M78=3,$K81=1,$M86=3,$K89=0),$L86-$L78,IF(AND($M78=3,$K81=1,$M90=3,$K93=0),$L90-$L78,IF(AND($M78=3,$K81=1,$M94=3,$K97=0),$L94-$L78,0))))</f>
        <v>0</v>
      </c>
      <c r="S78" s="49">
        <f t="shared" ref="S78" si="333">IF(AND($M78=3,$K81=1,$M82=4,$K85=1),$L82-$L78,IF(AND($M78=3,$K81=1,$M86=4,$K89=1),$L86-$L78,IF(AND($M78=3,$K81=1,$M90=4,$K93=1),$L90-$L78,IF(AND($M78=3,$K81=1,$M94=4,$K97=1),$L94-$L78,0))))</f>
        <v>0</v>
      </c>
      <c r="T78" s="49">
        <f t="shared" ref="T78" si="334">IF(AND($M78=4,$K81=1,$M82=4,$K85=0),$L82-$L78,IF(AND($M78=4,$K81=1,$M86=4,$K89=0),$L86-$L78,IF(AND($M80=3,$K81=1,$M90=4,$K93=0),$L90-$L78,IF(AND($M78=4,$K81=1,$M94=4,$K97=0),$L94-$L78,0))))</f>
        <v>0</v>
      </c>
      <c r="U78" s="49">
        <f t="shared" ref="U78" si="335">IF(AND($M78=4,$K81=1,$M82=5,$K85=1),$L82-$L78,IF(AND($M78=4,$K81=1,$M86=5,$K89=1),$L86-$L78,IF(AND($M78=4,$K81=1,$M90=5,$K93=1),$L90-$L78,IF(AND($M78=4,$K81=1,$M94=5,$K97=1),$L94-$L78,0))))</f>
        <v>0</v>
      </c>
      <c r="V78" s="49">
        <f t="shared" ref="V78" si="336">IF(AND($M78=5,$K81=1,$M82=5,$K85=0),$L82-$L78,IF(AND($M78=5,$K81=1,$M86=5,$K89=0),$L86-$L78,IF(AND($M80=5,$K81=1,$M90=5,$K93=0),$L90-$L78,IF(AND($M78=5,$K81=1,$M94=5,$K97=0),$L94-$L78,0))))</f>
        <v>0</v>
      </c>
      <c r="W78" s="49">
        <f t="shared" ref="W78" si="337">IF(AND($M78=5,$K81=1,$M82=1,$K85=1),$L82-$L78,IF(AND($M78=5,$K81=1,$M86=1,$K89=1),$L86-$L78,IF(AND($M78=5,$K81=1,$M90=1,$K93=1),$L90-$L78,IF(AND($M78=5,$K81=1,$M94=1,$K97=1),$L94-$L78,0))))</f>
        <v>0</v>
      </c>
    </row>
    <row r="79" spans="8:23">
      <c r="H79" s="45"/>
      <c r="I79" s="45" t="s">
        <v>1313</v>
      </c>
      <c r="J79" s="17">
        <f t="shared" si="324"/>
        <v>31709218</v>
      </c>
      <c r="K79" s="49">
        <f t="shared" ref="K79" si="338">J79*$B$2</f>
        <v>253673744</v>
      </c>
      <c r="L79" s="49"/>
    </row>
    <row r="80" spans="8:23">
      <c r="H80" s="45"/>
      <c r="I80" s="45" t="s">
        <v>559</v>
      </c>
      <c r="J80" s="17">
        <f t="shared" si="324"/>
        <v>225</v>
      </c>
      <c r="K80" s="49">
        <f t="shared" ref="K80" si="339">J80*1000000000</f>
        <v>225000000000</v>
      </c>
      <c r="L80" s="49"/>
    </row>
    <row r="81" spans="8:23">
      <c r="H81" s="45"/>
      <c r="I81" s="45" t="s">
        <v>706</v>
      </c>
      <c r="J81" s="17">
        <f t="shared" ref="J81" si="340">HEX2DEC(RIGHT(I81))</f>
        <v>2</v>
      </c>
      <c r="K81" s="49">
        <f t="shared" ref="K81" si="341">HEX2DEC(LEFT(RIGHT(I81,2),1))</f>
        <v>0</v>
      </c>
    </row>
    <row r="82" spans="8:23">
      <c r="H82" s="45"/>
      <c r="I82" s="45" t="s">
        <v>1022</v>
      </c>
      <c r="J82" s="17">
        <f t="shared" ref="J82:J84" si="342">HEX2DEC(I82)</f>
        <v>7629</v>
      </c>
      <c r="K82" s="49">
        <f t="shared" ref="K82" si="343">J82*$B$3</f>
        <v>618.17786999999998</v>
      </c>
      <c r="L82" s="49">
        <f t="shared" ref="L82" si="344">K82+K83+K84</f>
        <v>225253682554.17786</v>
      </c>
      <c r="M82" s="50">
        <f t="shared" ref="M82" si="345">J85+1</f>
        <v>4</v>
      </c>
      <c r="N82" s="49">
        <f t="shared" ref="N82" si="346">IF(AND($M82=1,$K85=1,$M86=1,$K89=0),$L86-$L82,IF(AND($M82=1,$K85=1,$M90=1,$K93=0),$L90-$L82,IF(AND($M82=1,$K85=1,$M94=1,$K97=0),$L94-$L82,IF(AND($M82=1,$K85=1,$M98=1,$K101=0),$L98-$L82,0))))</f>
        <v>0</v>
      </c>
      <c r="O82" s="49">
        <f t="shared" ref="O82" si="347">IF(AND($M82=1,$K85=1,$M86=2,$K89=1),$L86-$L82,IF(AND($M82=1,$K85=1,$M90=2,$K93=1),$L90-$L82,IF(AND($M82=1,$K85=1,$M94=2,$K97=1),$L94-$L82,IF(AND($M82=1,$K85=1,$M98=2,$K101=1),$L98-$L82,0))))</f>
        <v>0</v>
      </c>
      <c r="P82" s="49">
        <f t="shared" ref="P82" si="348">IF(AND($M82=2,$K85=1,$M86=2,$K89=0),$L86-$L82,IF(AND($M82=2,$K85=1,$M90=2,$K93=0),$L90-$L82,IF(AND($M82=2,$K85=1,$M94=2,$K97=0),$L94-$L82,IF(AND($M82=2,$K85=1,$M98=2,$K101=0),$L98-$L82,0))))</f>
        <v>0</v>
      </c>
      <c r="Q82" s="49">
        <f t="shared" ref="Q82" si="349">IF(AND($M82=2,$K85=1,$M86=3,$K89=1),$L86-$L82,IF(AND($M82=2,$K85=1,$M90=3,$K93=1),$L90-$L82,IF(AND($M82=2,$K85=1,$M94=3,$K97=1),$L94-$L82,IF(AND($M82=2,$K85=1,$M98=3,$K101=1),$L98-$L82,0))))</f>
        <v>0</v>
      </c>
      <c r="R82" s="49">
        <f t="shared" ref="R82" si="350">IF(AND($M82=3,$K85=1,$M86=3,$K89=0),$L86-$L82,IF(AND($M82=3,$K85=1,$M90=3,$K93=0),$L90-$L82,IF(AND($M82=3,$K85=1,$M94=3,$K97=0),$L94-$L82,IF(AND($M82=3,$K85=1,$M98=3,$K101=0),$L98-$L82,0))))</f>
        <v>0</v>
      </c>
      <c r="S82" s="49">
        <f t="shared" ref="S82" si="351">IF(AND($M82=3,$K85=1,$M86=4,$K89=1),$L86-$L82,IF(AND($M82=3,$K85=1,$M90=4,$K93=1),$L90-$L82,IF(AND($M82=3,$K85=1,$M94=4,$K97=1),$L94-$L82,IF(AND($M82=3,$K85=1,$M98=4,$K101=1),$L98-$L82,0))))</f>
        <v>0</v>
      </c>
      <c r="T82" s="49">
        <f t="shared" ref="T82" si="352">IF(AND($M82=4,$K85=1,$M86=4,$K89=0),$L86-$L82,IF(AND($M82=4,$K85=1,$M90=4,$K93=0),$L90-$L82,IF(AND($M84=3,$K85=1,$M94=4,$K97=0),$L94-$L82,IF(AND($M82=4,$K85=1,$M98=4,$K101=0),$L98-$L82,0))))</f>
        <v>1020.2726440429687</v>
      </c>
      <c r="U82" s="49">
        <f t="shared" ref="U82" si="353">IF(AND($M82=4,$K85=1,$M86=5,$K89=1),$L86-$L82,IF(AND($M82=4,$K85=1,$M90=5,$K93=1),$L90-$L82,IF(AND($M82=4,$K85=1,$M94=5,$K97=1),$L94-$L82,IF(AND($M82=4,$K85=1,$M98=5,$K101=1),$L98-$L82,0))))</f>
        <v>12324.353912353516</v>
      </c>
      <c r="V82" s="49">
        <f t="shared" ref="V82" si="354">IF(AND($M82=5,$K85=1,$M86=5,$K89=0),$L86-$L82,IF(AND($M82=5,$K85=1,$M90=5,$K93=0),$L90-$L82,IF(AND($M84=5,$K85=1,$M94=5,$K97=0),$L94-$L82,IF(AND($M82=5,$K85=1,$M98=5,$K101=0),$L98-$L82,0))))</f>
        <v>0</v>
      </c>
      <c r="W82" s="49">
        <f t="shared" ref="W82" si="355">IF(AND($M82=5,$K85=1,$M86=1,$K89=1),$L86-$L82,IF(AND($M82=5,$K85=1,$M90=1,$K93=1),$L90-$L82,IF(AND($M82=5,$K85=1,$M94=1,$K97=1),$L94-$L82,IF(AND($M82=5,$K85=1,$M98=1,$K101=1),$L98-$L82,0))))</f>
        <v>0</v>
      </c>
    </row>
    <row r="83" spans="8:23">
      <c r="H83" s="45"/>
      <c r="I83" s="45" t="s">
        <v>1314</v>
      </c>
      <c r="J83" s="17">
        <f t="shared" si="342"/>
        <v>31710242</v>
      </c>
      <c r="K83" s="49">
        <f t="shared" ref="K83" si="356">J83*$B$2</f>
        <v>253681936</v>
      </c>
      <c r="L83" s="49"/>
    </row>
    <row r="84" spans="8:23">
      <c r="H84" s="45"/>
      <c r="I84" s="45" t="s">
        <v>559</v>
      </c>
      <c r="J84" s="17">
        <f t="shared" si="342"/>
        <v>225</v>
      </c>
      <c r="K84" s="49">
        <f t="shared" ref="K84" si="357">J84*1000000000</f>
        <v>225000000000</v>
      </c>
      <c r="L84" s="49"/>
    </row>
    <row r="85" spans="8:23">
      <c r="H85" s="45"/>
      <c r="I85" s="45" t="s">
        <v>491</v>
      </c>
      <c r="J85" s="17">
        <f t="shared" ref="J85" si="358">HEX2DEC(RIGHT(I85))</f>
        <v>3</v>
      </c>
      <c r="K85" s="49">
        <f t="shared" ref="K85" si="359">HEX2DEC(LEFT(RIGHT(I85,2),1))</f>
        <v>1</v>
      </c>
    </row>
    <row r="86" spans="8:23">
      <c r="H86" s="45"/>
      <c r="I86" s="45" t="s">
        <v>1315</v>
      </c>
      <c r="J86" s="17">
        <f t="shared" ref="J86:J88" si="360">HEX2DEC(I86)</f>
        <v>7583</v>
      </c>
      <c r="K86" s="49">
        <f t="shared" ref="K86" si="361">J86*$B$3</f>
        <v>614.45049000000006</v>
      </c>
      <c r="L86" s="49">
        <f t="shared" ref="L86" si="362">K86+K87+K88</f>
        <v>225253683574.4505</v>
      </c>
      <c r="M86" s="50">
        <f t="shared" ref="M86" si="363">J89+1</f>
        <v>4</v>
      </c>
      <c r="N86" s="49">
        <f t="shared" ref="N86" si="364">IF(AND($M86=1,$K89=1,$M90=1,$K93=0),$L90-$L86,IF(AND($M86=1,$K89=1,$M94=1,$K97=0),$L94-$L86,IF(AND($M86=1,$K89=1,$M98=1,$K101=0),$L98-$L86,IF(AND($M86=1,$K89=1,$M102=1,$K105=0),$L102-$L86,0))))</f>
        <v>0</v>
      </c>
      <c r="O86" s="49">
        <f t="shared" ref="O86" si="365">IF(AND($M86=1,$K89=1,$M90=2,$K93=1),$L90-$L86,IF(AND($M86=1,$K89=1,$M94=2,$K97=1),$L94-$L86,IF(AND($M86=1,$K89=1,$M98=2,$K101=1),$L98-$L86,IF(AND($M86=1,$K89=1,$M102=2,$K105=1),$L102-$L86,0))))</f>
        <v>0</v>
      </c>
      <c r="P86" s="49">
        <f t="shared" ref="P86" si="366">IF(AND($M86=2,$K89=1,$M90=2,$K93=0),$L90-$L86,IF(AND($M86=2,$K89=1,$M94=2,$K97=0),$L94-$L86,IF(AND($M86=2,$K89=1,$M98=2,$K101=0),$L98-$L86,IF(AND($M86=2,$K89=1,$M102=2,$K105=0),$L102-$L86,0))))</f>
        <v>0</v>
      </c>
      <c r="Q86" s="49">
        <f t="shared" ref="Q86" si="367">IF(AND($M86=2,$K89=1,$M90=3,$K93=1),$L90-$L86,IF(AND($M86=2,$K89=1,$M94=3,$K97=1),$L94-$L86,IF(AND($M86=2,$K89=1,$M98=3,$K101=1),$L98-$L86,IF(AND($M86=2,$K89=1,$M102=3,$K105=1),$L102-$L86,0))))</f>
        <v>0</v>
      </c>
      <c r="R86" s="49">
        <f t="shared" ref="R86" si="368">IF(AND($M86=3,$K89=1,$M90=3,$K93=0),$L90-$L86,IF(AND($M86=3,$K89=1,$M94=3,$K97=0),$L94-$L86,IF(AND($M86=3,$K89=1,$M98=3,$K101=0),$L98-$L86,IF(AND($M86=3,$K89=1,$M102=3,$K105=0),$L102-$L86,0))))</f>
        <v>0</v>
      </c>
      <c r="S86" s="49">
        <f t="shared" ref="S86" si="369">IF(AND($M86=3,$K89=1,$M90=4,$K93=1),$L90-$L86,IF(AND($M86=3,$K89=1,$M94=4,$K97=1),$L94-$L86,IF(AND($M86=3,$K89=1,$M98=4,$K101=1),$L98-$L86,IF(AND($M86=3,$K89=1,$M102=4,$K105=1),$L102-$L86,0))))</f>
        <v>0</v>
      </c>
      <c r="T86" s="49">
        <f t="shared" ref="T86" si="370">IF(AND($M86=4,$K89=1,$M90=4,$K93=0),$L90-$L86,IF(AND($M86=4,$K89=1,$M94=4,$K97=0),$L94-$L86,IF(AND($M88=3,$K89=1,$M98=4,$K101=0),$L98-$L86,IF(AND($M86=4,$K89=1,$M102=4,$K105=0),$L102-$L86,0))))</f>
        <v>0</v>
      </c>
      <c r="U86" s="49">
        <f t="shared" ref="U86" si="371">IF(AND($M86=4,$K89=1,$M90=5,$K93=1),$L90-$L86,IF(AND($M86=4,$K89=1,$M94=5,$K97=1),$L94-$L86,IF(AND($M86=4,$K89=1,$M98=5,$K101=1),$L98-$L86,IF(AND($M86=4,$K89=1,$M102=5,$K105=1),$L102-$L86,0))))</f>
        <v>0</v>
      </c>
      <c r="V86" s="49">
        <f t="shared" ref="V86" si="372">IF(AND($M86=5,$K89=1,$M90=5,$K93=0),$L90-$L86,IF(AND($M86=5,$K89=1,$M94=5,$K97=0),$L94-$L86,IF(AND($M88=5,$K89=1,$M98=5,$K101=0),$L98-$L86,IF(AND($M86=5,$K89=1,$M102=5,$K105=0),$L102-$L86,0))))</f>
        <v>0</v>
      </c>
      <c r="W86" s="49">
        <f t="shared" ref="W86" si="373">IF(AND($M86=5,$K89=1,$M90=1,$K93=1),$L90-$L86,IF(AND($M86=5,$K89=1,$M94=1,$K97=1),$L94-$L86,IF(AND($M86=5,$K89=1,$M98=1,$K101=1),$L98-$L86,IF(AND($M86=5,$K89=1,$M102=1,$K105=1),$L102-$L86,0))))</f>
        <v>0</v>
      </c>
    </row>
    <row r="87" spans="8:23">
      <c r="H87" s="45"/>
      <c r="I87" s="45" t="s">
        <v>1316</v>
      </c>
      <c r="J87" s="17">
        <f t="shared" si="360"/>
        <v>31710370</v>
      </c>
      <c r="K87" s="49">
        <f t="shared" ref="K87" si="374">J87*$B$2</f>
        <v>253682960</v>
      </c>
      <c r="L87" s="49"/>
    </row>
    <row r="88" spans="8:23">
      <c r="H88" s="45"/>
      <c r="I88" s="45" t="s">
        <v>559</v>
      </c>
      <c r="J88" s="17">
        <f t="shared" si="360"/>
        <v>225</v>
      </c>
      <c r="K88" s="49">
        <f t="shared" ref="K88" si="375">J88*1000000000</f>
        <v>225000000000</v>
      </c>
      <c r="L88" s="49"/>
    </row>
    <row r="89" spans="8:23">
      <c r="H89" s="45"/>
      <c r="I89" s="45" t="s">
        <v>1225</v>
      </c>
      <c r="J89" s="17">
        <f t="shared" ref="J89" si="376">HEX2DEC(RIGHT(I89))</f>
        <v>3</v>
      </c>
      <c r="K89" s="49">
        <f t="shared" ref="K89" si="377">HEX2DEC(LEFT(RIGHT(I89,2),1))</f>
        <v>0</v>
      </c>
    </row>
    <row r="90" spans="8:23">
      <c r="H90" s="45"/>
      <c r="I90" s="45" t="s">
        <v>1317</v>
      </c>
      <c r="J90" s="17">
        <f t="shared" ref="J90:J92" si="378">HEX2DEC(I90)</f>
        <v>1759</v>
      </c>
      <c r="K90" s="49">
        <f t="shared" ref="K90" si="379">J90*$B$3</f>
        <v>142.53176999999999</v>
      </c>
      <c r="L90" s="49">
        <f t="shared" ref="L90" si="380">K90+K91+K92</f>
        <v>225253694878.53177</v>
      </c>
      <c r="M90" s="50">
        <f t="shared" ref="M90" si="381">J93+1</f>
        <v>5</v>
      </c>
      <c r="N90" s="49">
        <f t="shared" ref="N90" si="382">IF(AND($M90=1,$K93=1,$M94=1,$K97=0),$L94-$L90,IF(AND($M90=1,$K93=1,$M98=1,$K101=0),$L98-$L90,IF(AND($M90=1,$K93=1,$M102=1,$K105=0),$L102-$L90,IF(AND($M90=1,$K93=1,$M106=1,$K109=0),$L106-$L90,0))))</f>
        <v>0</v>
      </c>
      <c r="O90" s="49">
        <f t="shared" ref="O90" si="383">IF(AND($M90=1,$K93=1,$M94=2,$K97=1),$L94-$L90,IF(AND($M90=1,$K93=1,$M98=2,$K101=1),$L98-$L90,IF(AND($M90=1,$K93=1,$M102=2,$K105=1),$L102-$L90,IF(AND($M90=1,$K93=1,$M106=2,$K109=1),$L106-$L90,0))))</f>
        <v>0</v>
      </c>
      <c r="P90" s="49">
        <f t="shared" ref="P90" si="384">IF(AND($M90=2,$K93=1,$M94=2,$K97=0),$L94-$L90,IF(AND($M90=2,$K93=1,$M98=2,$K101=0),$L98-$L90,IF(AND($M90=2,$K93=1,$M102=2,$K105=0),$L102-$L90,IF(AND($M90=2,$K93=1,$M106=2,$K109=0),$L106-$L90,0))))</f>
        <v>0</v>
      </c>
      <c r="Q90" s="49">
        <f t="shared" ref="Q90" si="385">IF(AND($M90=2,$K93=1,$M94=3,$K97=1),$L94-$L90,IF(AND($M90=2,$K93=1,$M98=3,$K101=1),$L98-$L90,IF(AND($M90=2,$K93=1,$M102=3,$K105=1),$L102-$L90,IF(AND($M90=2,$K93=1,$M106=3,$K109=1),$L106-$L90,0))))</f>
        <v>0</v>
      </c>
      <c r="R90" s="49">
        <f t="shared" ref="R90" si="386">IF(AND($M90=3,$K93=1,$M94=3,$K97=0),$L94-$L90,IF(AND($M90=3,$K93=1,$M98=3,$K101=0),$L98-$L90,IF(AND($M90=3,$K93=1,$M102=3,$K105=0),$L102-$L90,IF(AND($M90=3,$K93=1,$M106=3,$K109=0),$L106-$L90,0))))</f>
        <v>0</v>
      </c>
      <c r="S90" s="49">
        <f t="shared" ref="S90" si="387">IF(AND($M90=3,$K93=1,$M94=4,$K97=1),$L94-$L90,IF(AND($M90=3,$K93=1,$M98=4,$K101=1),$L98-$L90,IF(AND($M90=3,$K93=1,$M102=4,$K105=1),$L102-$L90,IF(AND($M90=3,$K93=1,$M106=4,$K109=1),$L106-$L90,0))))</f>
        <v>0</v>
      </c>
      <c r="T90" s="49">
        <f t="shared" ref="T90" si="388">IF(AND($M90=4,$K93=1,$M94=4,$K97=0),$L94-$L90,IF(AND($M90=4,$K93=1,$M98=4,$K101=0),$L98-$L90,IF(AND($M92=3,$K93=1,$M102=4,$K105=0),$L102-$L90,IF(AND($M90=4,$K93=1,$M106=4,$K109=0),$L106-$L90,0))))</f>
        <v>0</v>
      </c>
      <c r="U90" s="49">
        <f t="shared" ref="U90" si="389">IF(AND($M90=4,$K93=1,$M94=5,$K97=1),$L94-$L90,IF(AND($M90=4,$K93=1,$M98=5,$K101=1),$L98-$L90,IF(AND($M90=4,$K93=1,$M102=5,$K105=1),$L102-$L90,IF(AND($M90=4,$K93=1,$M106=5,$K109=1),$L106-$L90,0))))</f>
        <v>0</v>
      </c>
      <c r="V90" s="49">
        <f t="shared" ref="V90" si="390">IF(AND($M90=5,$K93=1,$M94=5,$K97=0),$L94-$L90,IF(AND($M90=5,$K93=1,$M98=5,$K101=0),$L98-$L90,IF(AND($M92=5,$K93=1,$M102=5,$K105=0),$L102-$L90,IF(AND($M90=5,$K93=1,$M106=5,$K109=0),$L106-$L90,0))))</f>
        <v>1006.2544250488281</v>
      </c>
      <c r="W90" s="49">
        <f t="shared" ref="W90" si="391">IF(AND($M90=5,$K93=1,$M94=1,$K97=1),$L94-$L90,IF(AND($M90=5,$K93=1,$M98=1,$K101=1),$L98-$L90,IF(AND($M90=5,$K93=1,$M102=1,$K105=1),$L102-$L90,IF(AND($M90=5,$K93=1,$M106=1,$K109=1),$L106-$L90,0))))</f>
        <v>0</v>
      </c>
    </row>
    <row r="91" spans="8:23">
      <c r="H91" s="45"/>
      <c r="I91" s="45" t="s">
        <v>1318</v>
      </c>
      <c r="J91" s="17">
        <f t="shared" si="378"/>
        <v>31711842</v>
      </c>
      <c r="K91" s="49">
        <f t="shared" ref="K91" si="392">J91*$B$2</f>
        <v>253694736</v>
      </c>
      <c r="L91" s="49"/>
    </row>
    <row r="92" spans="8:23">
      <c r="H92" s="45"/>
      <c r="I92" s="45" t="s">
        <v>559</v>
      </c>
      <c r="J92" s="17">
        <f t="shared" si="378"/>
        <v>225</v>
      </c>
      <c r="K92" s="49">
        <f t="shared" ref="K92" si="393">J92*1000000000</f>
        <v>225000000000</v>
      </c>
      <c r="L92" s="49"/>
    </row>
    <row r="93" spans="8:23">
      <c r="H93" s="45"/>
      <c r="I93" s="45" t="s">
        <v>481</v>
      </c>
      <c r="J93" s="17">
        <f t="shared" ref="J93" si="394">HEX2DEC(RIGHT(I93))</f>
        <v>4</v>
      </c>
      <c r="K93" s="49">
        <f t="shared" ref="K93" si="395">HEX2DEC(LEFT(RIGHT(I93,2),1))</f>
        <v>1</v>
      </c>
    </row>
    <row r="94" spans="8:23">
      <c r="H94" s="45"/>
      <c r="I94" s="45" t="s">
        <v>1025</v>
      </c>
      <c r="J94" s="17">
        <f t="shared" ref="J94:J96" si="396">HEX2DEC(I94)</f>
        <v>1540</v>
      </c>
      <c r="K94" s="49">
        <f t="shared" ref="K94" si="397">J94*$B$3</f>
        <v>124.78620000000001</v>
      </c>
      <c r="L94" s="49">
        <f t="shared" ref="L94" si="398">K94+K95+K96</f>
        <v>225253695884.78619</v>
      </c>
      <c r="M94" s="50">
        <f t="shared" ref="M94" si="399">J97+1</f>
        <v>5</v>
      </c>
      <c r="N94" s="49">
        <f t="shared" ref="N94" si="400">IF(AND($M94=1,$K97=1,$M98=1,$K101=0),$L98-$L94,IF(AND($M94=1,$K97=1,$M102=1,$K105=0),$L102-$L94,IF(AND($M94=1,$K97=1,$M106=1,$K109=0),$L106-$L94,IF(AND($M94=1,$K97=1,$M110=1,$K113=0),$L110-$L94,0))))</f>
        <v>0</v>
      </c>
      <c r="O94" s="49">
        <f t="shared" ref="O94" si="401">IF(AND($M94=1,$K97=1,$M98=2,$K101=1),$L98-$L94,IF(AND($M94=1,$K97=1,$M102=2,$K105=1),$L102-$L94,IF(AND($M94=1,$K97=1,$M106=2,$K109=1),$L106-$L94,IF(AND($M94=1,$K97=1,$M110=2,$K113=1),$L110-$L94,0))))</f>
        <v>0</v>
      </c>
      <c r="P94" s="49">
        <f t="shared" ref="P94" si="402">IF(AND($M94=2,$K97=1,$M98=2,$K101=0),$L98-$L94,IF(AND($M94=2,$K97=1,$M102=2,$K105=0),$L102-$L94,IF(AND($M94=2,$K97=1,$M106=2,$K109=0),$L106-$L94,IF(AND($M94=2,$K97=1,$M110=2,$K113=0),$L110-$L94,0))))</f>
        <v>0</v>
      </c>
      <c r="Q94" s="49">
        <f t="shared" ref="Q94" si="403">IF(AND($M94=2,$K97=1,$M98=3,$K101=1),$L98-$L94,IF(AND($M94=2,$K97=1,$M102=3,$K105=1),$L102-$L94,IF(AND($M94=2,$K97=1,$M106=3,$K109=1),$L106-$L94,IF(AND($M94=2,$K97=1,$M110=3,$K113=1),$L110-$L94,0))))</f>
        <v>0</v>
      </c>
      <c r="R94" s="49">
        <f t="shared" ref="R94" si="404">IF(AND($M94=3,$K97=1,$M98=3,$K101=0),$L98-$L94,IF(AND($M94=3,$K97=1,$M102=3,$K105=0),$L102-$L94,IF(AND($M94=3,$K97=1,$M106=3,$K109=0),$L106-$L94,IF(AND($M94=3,$K97=1,$M110=3,$K113=0),$L110-$L94,0))))</f>
        <v>0</v>
      </c>
      <c r="S94" s="49">
        <f t="shared" ref="S94" si="405">IF(AND($M94=3,$K97=1,$M98=4,$K101=1),$L98-$L94,IF(AND($M94=3,$K97=1,$M102=4,$K105=1),$L102-$L94,IF(AND($M94=3,$K97=1,$M106=4,$K109=1),$L106-$L94,IF(AND($M94=3,$K97=1,$M110=4,$K113=1),$L110-$L94,0))))</f>
        <v>0</v>
      </c>
      <c r="T94" s="49">
        <f t="shared" ref="T94" si="406">IF(AND($M94=4,$K97=1,$M98=4,$K101=0),$L98-$L94,IF(AND($M94=4,$K97=1,$M102=4,$K105=0),$L102-$L94,IF(AND($M96=3,$K97=1,$M106=4,$K109=0),$L106-$L94,IF(AND($M94=4,$K97=1,$M110=4,$K113=0),$L110-$L94,0))))</f>
        <v>0</v>
      </c>
      <c r="U94" s="49">
        <f t="shared" ref="U94" si="407">IF(AND($M94=4,$K97=1,$M98=5,$K101=1),$L98-$L94,IF(AND($M94=4,$K97=1,$M102=5,$K105=1),$L102-$L94,IF(AND($M94=4,$K97=1,$M106=5,$K109=1),$L106-$L94,IF(AND($M94=4,$K97=1,$M110=5,$K113=1),$L110-$L94,0))))</f>
        <v>0</v>
      </c>
      <c r="V94" s="49">
        <f t="shared" ref="V94" si="408">IF(AND($M94=5,$K97=1,$M98=5,$K101=0),$L98-$L94,IF(AND($M94=5,$K97=1,$M102=5,$K105=0),$L102-$L94,IF(AND($M96=5,$K97=1,$M106=5,$K109=0),$L106-$L94,IF(AND($M94=5,$K97=1,$M110=5,$K113=0),$L110-$L94,0))))</f>
        <v>0</v>
      </c>
      <c r="W94" s="49">
        <f t="shared" ref="W94" si="409">IF(AND($M94=5,$K97=1,$M98=1,$K101=1),$L98-$L94,IF(AND($M94=5,$K97=1,$M102=1,$K105=1),$L102-$L94,IF(AND($M94=5,$K97=1,$M106=1,$K109=1),$L106-$L94,IF(AND($M94=5,$K97=1,$M110=1,$K113=1),$L110-$L94,0))))</f>
        <v>0</v>
      </c>
    </row>
    <row r="95" spans="8:23">
      <c r="H95" s="45"/>
      <c r="I95" s="45" t="s">
        <v>1319</v>
      </c>
      <c r="J95" s="17">
        <f t="shared" si="396"/>
        <v>31711970</v>
      </c>
      <c r="K95" s="49">
        <f t="shared" ref="K95" si="410">J95*$B$2</f>
        <v>253695760</v>
      </c>
      <c r="L95" s="49"/>
    </row>
    <row r="96" spans="8:23">
      <c r="H96" s="45"/>
      <c r="I96" s="45" t="s">
        <v>559</v>
      </c>
      <c r="J96" s="17">
        <f t="shared" si="396"/>
        <v>225</v>
      </c>
      <c r="K96" s="49">
        <f t="shared" ref="K96" si="411">J96*1000000000</f>
        <v>225000000000</v>
      </c>
      <c r="L96" s="49"/>
    </row>
    <row r="97" spans="8:23">
      <c r="H97" s="45"/>
      <c r="I97" s="45" t="s">
        <v>1226</v>
      </c>
      <c r="J97" s="17">
        <f t="shared" ref="J97" si="412">HEX2DEC(RIGHT(I97))</f>
        <v>4</v>
      </c>
      <c r="K97" s="49">
        <f t="shared" ref="K97" si="413">HEX2DEC(LEFT(RIGHT(I97,2),1))</f>
        <v>0</v>
      </c>
    </row>
    <row r="98" spans="8:23">
      <c r="H98" s="45"/>
      <c r="I98" s="45" t="s">
        <v>1320</v>
      </c>
      <c r="J98" s="17">
        <f t="shared" ref="J98:J100" si="414">HEX2DEC(I98)</f>
        <v>7489</v>
      </c>
      <c r="K98" s="49">
        <f t="shared" ref="K98" si="415">J98*$B$3</f>
        <v>606.83366999999998</v>
      </c>
      <c r="L98" s="49">
        <f t="shared" ref="L98" si="416">K98+K99+K100</f>
        <v>226253673838.83368</v>
      </c>
      <c r="M98" s="50">
        <f t="shared" ref="M98" si="417">J101+1</f>
        <v>2</v>
      </c>
      <c r="N98" s="49">
        <f t="shared" ref="N98" si="418">IF(AND($M98=1,$K101=1,$M102=1,$K105=0),$L102-$L98,IF(AND($M98=1,$K101=1,$M106=1,$K109=0),$L106-$L98,IF(AND($M98=1,$K101=1,$M110=1,$K113=0),$L110-$L98,IF(AND($M98=1,$K101=1,$M114=1,$K117=0),$L114-$L98,0))))</f>
        <v>0</v>
      </c>
      <c r="O98" s="49">
        <f t="shared" ref="O98" si="419">IF(AND($M98=1,$K101=1,$M102=2,$K105=1),$L102-$L98,IF(AND($M98=1,$K101=1,$M106=2,$K109=1),$L106-$L98,IF(AND($M98=1,$K101=1,$M110=2,$K113=1),$L110-$L98,IF(AND($M98=1,$K101=1,$M114=2,$K117=1),$L114-$L98,0))))</f>
        <v>0</v>
      </c>
      <c r="P98" s="49">
        <f t="shared" ref="P98" si="420">IF(AND($M98=2,$K101=1,$M102=2,$K105=0),$L102-$L98,IF(AND($M98=2,$K101=1,$M106=2,$K109=0),$L106-$L98,IF(AND($M98=2,$K101=1,$M110=2,$K113=0),$L110-$L98,IF(AND($M98=2,$K101=1,$M114=2,$K117=0),$L114-$L98,0))))</f>
        <v>1021.2449645996094</v>
      </c>
      <c r="Q98" s="49">
        <f t="shared" ref="Q98" si="421">IF(AND($M98=2,$K101=1,$M102=3,$K105=1),$L102-$L98,IF(AND($M98=2,$K101=1,$M106=3,$K109=1),$L106-$L98,IF(AND($M98=2,$K101=1,$M110=3,$K113=1),$L110-$L98,IF(AND($M98=2,$K101=1,$M114=3,$K117=1),$L114-$L98,0))))</f>
        <v>544.86959838867187</v>
      </c>
      <c r="R98" s="49">
        <f t="shared" ref="R98" si="422">IF(AND($M98=3,$K101=1,$M102=3,$K105=0),$L102-$L98,IF(AND($M98=3,$K101=1,$M106=3,$K109=0),$L106-$L98,IF(AND($M98=3,$K101=1,$M110=3,$K113=0),$L110-$L98,IF(AND($M98=3,$K101=1,$M114=3,$K117=0),$L114-$L98,0))))</f>
        <v>0</v>
      </c>
      <c r="S98" s="49">
        <f t="shared" ref="S98" si="423">IF(AND($M98=3,$K101=1,$M102=4,$K105=1),$L102-$L98,IF(AND($M98=3,$K101=1,$M106=4,$K109=1),$L106-$L98,IF(AND($M98=3,$K101=1,$M110=4,$K113=1),$L110-$L98,IF(AND($M98=3,$K101=1,$M114=4,$K117=1),$L114-$L98,0))))</f>
        <v>0</v>
      </c>
      <c r="T98" s="49">
        <f t="shared" ref="T98" si="424">IF(AND($M98=4,$K101=1,$M102=4,$K105=0),$L102-$L98,IF(AND($M98=4,$K101=1,$M106=4,$K109=0),$L106-$L98,IF(AND($M100=3,$K101=1,$M110=4,$K113=0),$L110-$L98,IF(AND($M98=4,$K101=1,$M114=4,$K117=0),$L114-$L98,0))))</f>
        <v>0</v>
      </c>
      <c r="U98" s="49">
        <f t="shared" ref="U98" si="425">IF(AND($M98=4,$K101=1,$M102=5,$K105=1),$L102-$L98,IF(AND($M98=4,$K101=1,$M106=5,$K109=1),$L106-$L98,IF(AND($M98=4,$K101=1,$M110=5,$K113=1),$L110-$L98,IF(AND($M98=4,$K101=1,$M114=5,$K117=1),$L114-$L98,0))))</f>
        <v>0</v>
      </c>
      <c r="V98" s="49">
        <f t="shared" ref="V98" si="426">IF(AND($M98=5,$K101=1,$M102=5,$K105=0),$L102-$L98,IF(AND($M98=5,$K101=1,$M106=5,$K109=0),$L106-$L98,IF(AND($M100=5,$K101=1,$M110=5,$K113=0),$L110-$L98,IF(AND($M98=5,$K101=1,$M114=5,$K117=0),$L114-$L98,0))))</f>
        <v>0</v>
      </c>
      <c r="W98" s="49">
        <f t="shared" ref="W98" si="427">IF(AND($M98=5,$K101=1,$M102=1,$K105=1),$L102-$L98,IF(AND($M98=5,$K101=1,$M106=1,$K109=1),$L106-$L98,IF(AND($M98=5,$K101=1,$M110=1,$K113=1),$L110-$L98,IF(AND($M98=5,$K101=1,$M114=1,$K117=1),$L114-$L98,0))))</f>
        <v>0</v>
      </c>
    </row>
    <row r="99" spans="8:23">
      <c r="H99" s="45"/>
      <c r="I99" s="45" t="s">
        <v>1311</v>
      </c>
      <c r="J99" s="17">
        <f t="shared" si="414"/>
        <v>31709154</v>
      </c>
      <c r="K99" s="49">
        <f t="shared" ref="K99" si="428">J99*$B$2</f>
        <v>253673232</v>
      </c>
      <c r="L99" s="49"/>
    </row>
    <row r="100" spans="8:23">
      <c r="H100" s="45"/>
      <c r="I100" s="45" t="s">
        <v>1321</v>
      </c>
      <c r="J100" s="17">
        <f t="shared" si="414"/>
        <v>226</v>
      </c>
      <c r="K100" s="49">
        <f t="shared" ref="K100" si="429">J100*1000000000</f>
        <v>226000000000</v>
      </c>
      <c r="L100" s="49"/>
    </row>
    <row r="101" spans="8:23">
      <c r="H101" s="45"/>
      <c r="I101" s="45" t="s">
        <v>437</v>
      </c>
      <c r="J101" s="17">
        <f t="shared" ref="J101" si="430">HEX2DEC(RIGHT(I101))</f>
        <v>1</v>
      </c>
      <c r="K101" s="49">
        <f t="shared" ref="K101" si="431">HEX2DEC(LEFT(RIGHT(I101,2),1))</f>
        <v>1</v>
      </c>
    </row>
    <row r="102" spans="8:23">
      <c r="H102" s="45"/>
      <c r="I102" s="45" t="s">
        <v>1322</v>
      </c>
      <c r="J102" s="17">
        <f t="shared" ref="J102:J104" si="432">HEX2DEC(I102)</f>
        <v>1576</v>
      </c>
      <c r="K102" s="49">
        <f t="shared" ref="K102" si="433">J102*$B$3</f>
        <v>127.70328000000001</v>
      </c>
      <c r="L102" s="49">
        <f t="shared" ref="L102" si="434">K102+K103+K104</f>
        <v>226253674383.70328</v>
      </c>
      <c r="M102" s="50">
        <f t="shared" ref="M102" si="435">J105+1</f>
        <v>3</v>
      </c>
      <c r="N102" s="49">
        <f t="shared" ref="N102" si="436">IF(AND($M102=1,$K105=1,$M106=1,$K109=0),$L106-$L102,IF(AND($M102=1,$K105=1,$M110=1,$K113=0),$L110-$L102,IF(AND($M102=1,$K105=1,$M114=1,$K117=0),$L114-$L102,IF(AND($M102=1,$K105=1,$M118=1,$K121=0),$L118-$L102,0))))</f>
        <v>0</v>
      </c>
      <c r="O102" s="49">
        <f t="shared" ref="O102" si="437">IF(AND($M102=1,$K105=1,$M106=2,$K109=1),$L106-$L102,IF(AND($M102=1,$K105=1,$M110=2,$K113=1),$L110-$L102,IF(AND($M102=1,$K105=1,$M114=2,$K117=1),$L114-$L102,IF(AND($M102=1,$K105=1,$M118=2,$K121=1),$L118-$L102,0))))</f>
        <v>0</v>
      </c>
      <c r="P102" s="49">
        <f t="shared" ref="P102" si="438">IF(AND($M102=2,$K105=1,$M106=2,$K109=0),$L106-$L102,IF(AND($M102=2,$K105=1,$M110=2,$K113=0),$L110-$L102,IF(AND($M102=2,$K105=1,$M114=2,$K117=0),$L114-$L102,IF(AND($M102=2,$K105=1,$M118=2,$K121=0),$L118-$L102,0))))</f>
        <v>0</v>
      </c>
      <c r="Q102" s="49">
        <f t="shared" ref="Q102" si="439">IF(AND($M102=2,$K105=1,$M106=3,$K109=1),$L106-$L102,IF(AND($M102=2,$K105=1,$M110=3,$K113=1),$L110-$L102,IF(AND($M102=2,$K105=1,$M114=3,$K117=1),$L114-$L102,IF(AND($M102=2,$K105=1,$M118=3,$K121=1),$L118-$L102,0))))</f>
        <v>0</v>
      </c>
      <c r="R102" s="49">
        <f t="shared" ref="R102" si="440">IF(AND($M102=3,$K105=1,$M106=3,$K109=0),$L106-$L102,IF(AND($M102=3,$K105=1,$M110=3,$K113=0),$L110-$L102,IF(AND($M102=3,$K105=1,$M114=3,$K117=0),$L114-$L102,IF(AND($M102=3,$K105=1,$M118=3,$K121=0),$L118-$L102,0))))</f>
        <v>963.175048828125</v>
      </c>
      <c r="S102" s="49">
        <f t="shared" ref="S102" si="441">IF(AND($M102=3,$K105=1,$M106=4,$K109=1),$L106-$L102,IF(AND($M102=3,$K105=1,$M110=4,$K113=1),$L110-$L102,IF(AND($M102=3,$K105=1,$M114=4,$K117=1),$L114-$L102,IF(AND($M102=3,$K105=1,$M118=4,$K121=1),$L118-$L102,0))))</f>
        <v>9451.63525390625</v>
      </c>
      <c r="T102" s="49">
        <f t="shared" ref="T102" si="442">IF(AND($M102=4,$K105=1,$M106=4,$K109=0),$L106-$L102,IF(AND($M102=4,$K105=1,$M110=4,$K113=0),$L110-$L102,IF(AND($M104=3,$K105=1,$M114=4,$K117=0),$L114-$L102,IF(AND($M102=4,$K105=1,$M118=4,$K121=0),$L118-$L102,0))))</f>
        <v>0</v>
      </c>
      <c r="U102" s="49">
        <f t="shared" ref="U102" si="443">IF(AND($M102=4,$K105=1,$M106=5,$K109=1),$L106-$L102,IF(AND($M102=4,$K105=1,$M110=5,$K113=1),$L110-$L102,IF(AND($M102=4,$K105=1,$M114=5,$K117=1),$L114-$L102,IF(AND($M102=4,$K105=1,$M118=5,$K121=1),$L118-$L102,0))))</f>
        <v>0</v>
      </c>
      <c r="V102" s="49">
        <f t="shared" ref="V102" si="444">IF(AND($M102=5,$K105=1,$M106=5,$K109=0),$L106-$L102,IF(AND($M102=5,$K105=1,$M110=5,$K113=0),$L110-$L102,IF(AND($M104=5,$K105=1,$M114=5,$K117=0),$L114-$L102,IF(AND($M102=5,$K105=1,$M118=5,$K121=0),$L118-$L102,0))))</f>
        <v>0</v>
      </c>
      <c r="W102" s="49">
        <f t="shared" ref="W102" si="445">IF(AND($M102=5,$K105=1,$M106=1,$K109=1),$L106-$L102,IF(AND($M102=5,$K105=1,$M110=1,$K113=1),$L110-$L102,IF(AND($M102=5,$K105=1,$M114=1,$K117=1),$L114-$L102,IF(AND($M102=5,$K105=1,$M118=1,$K121=1),$L118-$L102,0))))</f>
        <v>0</v>
      </c>
    </row>
    <row r="103" spans="8:23">
      <c r="H103" s="45"/>
      <c r="I103" s="45" t="s">
        <v>1323</v>
      </c>
      <c r="J103" s="17">
        <f t="shared" si="432"/>
        <v>31709282</v>
      </c>
      <c r="K103" s="49">
        <f t="shared" ref="K103" si="446">J103*$B$2</f>
        <v>253674256</v>
      </c>
      <c r="L103" s="49"/>
    </row>
    <row r="104" spans="8:23">
      <c r="H104" s="45"/>
      <c r="I104" s="45" t="s">
        <v>1321</v>
      </c>
      <c r="J104" s="17">
        <f t="shared" si="432"/>
        <v>226</v>
      </c>
      <c r="K104" s="49">
        <f t="shared" ref="K104" si="447">J104*1000000000</f>
        <v>226000000000</v>
      </c>
      <c r="L104" s="49"/>
    </row>
    <row r="105" spans="8:23">
      <c r="H105" s="45"/>
      <c r="I105" s="45" t="s">
        <v>482</v>
      </c>
      <c r="J105" s="17">
        <f t="shared" ref="J105" si="448">HEX2DEC(RIGHT(I105))</f>
        <v>2</v>
      </c>
      <c r="K105" s="49">
        <f t="shared" ref="K105" si="449">HEX2DEC(LEFT(RIGHT(I105,2),1))</f>
        <v>1</v>
      </c>
    </row>
    <row r="106" spans="8:23">
      <c r="H106" s="45"/>
      <c r="I106" s="45" t="s">
        <v>1324</v>
      </c>
      <c r="J106" s="17">
        <f t="shared" ref="J106:J108" si="450">HEX2DEC(I106)</f>
        <v>7455</v>
      </c>
      <c r="K106" s="49">
        <f t="shared" ref="K106" si="451">J106*$B$3</f>
        <v>604.07865000000004</v>
      </c>
      <c r="L106" s="49">
        <f t="shared" ref="L106" si="452">K106+K107+K108</f>
        <v>226253674860.07864</v>
      </c>
      <c r="M106" s="50">
        <f t="shared" ref="M106" si="453">J109+1</f>
        <v>2</v>
      </c>
      <c r="N106" s="49">
        <f t="shared" ref="N106" si="454">IF(AND($M106=1,$K109=1,$M110=1,$K113=0),$L110-$L106,IF(AND($M106=1,$K109=1,$M114=1,$K117=0),$L114-$L106,IF(AND($M106=1,$K109=1,$M118=1,$K121=0),$L118-$L106,IF(AND($M106=1,$K109=1,$M122=1,$K125=0),$L122-$L106,0))))</f>
        <v>0</v>
      </c>
      <c r="O106" s="49">
        <f t="shared" ref="O106" si="455">IF(AND($M106=1,$K109=1,$M110=2,$K113=1),$L110-$L106,IF(AND($M106=1,$K109=1,$M114=2,$K117=1),$L114-$L106,IF(AND($M106=1,$K109=1,$M118=2,$K121=1),$L118-$L106,IF(AND($M106=1,$K109=1,$M122=2,$K125=1),$L122-$L106,0))))</f>
        <v>0</v>
      </c>
      <c r="P106" s="49">
        <f t="shared" ref="P106" si="456">IF(AND($M106=2,$K109=1,$M110=2,$K113=0),$L110-$L106,IF(AND($M106=2,$K109=1,$M114=2,$K117=0),$L114-$L106,IF(AND($M106=2,$K109=1,$M118=2,$K121=0),$L118-$L106,IF(AND($M106=2,$K109=1,$M122=2,$K125=0),$L122-$L106,0))))</f>
        <v>0</v>
      </c>
      <c r="Q106" s="49">
        <f t="shared" ref="Q106" si="457">IF(AND($M106=2,$K109=1,$M110=3,$K113=1),$L110-$L106,IF(AND($M106=2,$K109=1,$M114=3,$K117=1),$L114-$L106,IF(AND($M106=2,$K109=1,$M118=3,$K121=1),$L118-$L106,IF(AND($M106=2,$K109=1,$M122=3,$K125=1),$L122-$L106,0))))</f>
        <v>0</v>
      </c>
      <c r="R106" s="49">
        <f t="shared" ref="R106" si="458">IF(AND($M106=3,$K109=1,$M110=3,$K113=0),$L110-$L106,IF(AND($M106=3,$K109=1,$M114=3,$K117=0),$L114-$L106,IF(AND($M106=3,$K109=1,$M118=3,$K121=0),$L118-$L106,IF(AND($M106=3,$K109=1,$M122=3,$K125=0),$L122-$L106,0))))</f>
        <v>0</v>
      </c>
      <c r="S106" s="49">
        <f t="shared" ref="S106" si="459">IF(AND($M106=3,$K109=1,$M110=4,$K113=1),$L110-$L106,IF(AND($M106=3,$K109=1,$M114=4,$K117=1),$L114-$L106,IF(AND($M106=3,$K109=1,$M118=4,$K121=1),$L118-$L106,IF(AND($M106=3,$K109=1,$M122=4,$K125=1),$L122-$L106,0))))</f>
        <v>0</v>
      </c>
      <c r="T106" s="49">
        <f t="shared" ref="T106" si="460">IF(AND($M106=4,$K109=1,$M110=4,$K113=0),$L110-$L106,IF(AND($M106=4,$K109=1,$M114=4,$K117=0),$L114-$L106,IF(AND($M108=3,$K109=1,$M118=4,$K121=0),$L118-$L106,IF(AND($M106=4,$K109=1,$M122=4,$K125=0),$L122-$L106,0))))</f>
        <v>0</v>
      </c>
      <c r="U106" s="49">
        <f t="shared" ref="U106" si="461">IF(AND($M106=4,$K109=1,$M110=5,$K113=1),$L110-$L106,IF(AND($M106=4,$K109=1,$M114=5,$K117=1),$L114-$L106,IF(AND($M106=4,$K109=1,$M118=5,$K121=1),$L118-$L106,IF(AND($M106=4,$K109=1,$M122=5,$K125=1),$L122-$L106,0))))</f>
        <v>0</v>
      </c>
      <c r="V106" s="49">
        <f t="shared" ref="V106" si="462">IF(AND($M106=5,$K109=1,$M110=5,$K113=0),$L110-$L106,IF(AND($M106=5,$K109=1,$M114=5,$K117=0),$L114-$L106,IF(AND($M108=5,$K109=1,$M118=5,$K121=0),$L118-$L106,IF(AND($M106=5,$K109=1,$M122=5,$K125=0),$L122-$L106,0))))</f>
        <v>0</v>
      </c>
      <c r="W106" s="49">
        <f t="shared" ref="W106" si="463">IF(AND($M106=5,$K109=1,$M110=1,$K113=1),$L110-$L106,IF(AND($M106=5,$K109=1,$M114=1,$K117=1),$L114-$L106,IF(AND($M106=5,$K109=1,$M118=1,$K121=1),$L118-$L106,IF(AND($M106=5,$K109=1,$M122=1,$K125=1),$L122-$L106,0))))</f>
        <v>0</v>
      </c>
    </row>
    <row r="107" spans="8:23">
      <c r="H107" s="45"/>
      <c r="I107" s="45" t="s">
        <v>1323</v>
      </c>
      <c r="J107" s="17">
        <f t="shared" si="450"/>
        <v>31709282</v>
      </c>
      <c r="K107" s="49">
        <f t="shared" ref="K107" si="464">J107*$B$2</f>
        <v>253674256</v>
      </c>
      <c r="L107" s="49"/>
    </row>
    <row r="108" spans="8:23">
      <c r="H108" s="45"/>
      <c r="I108" s="45" t="s">
        <v>1321</v>
      </c>
      <c r="J108" s="17">
        <f t="shared" si="450"/>
        <v>226</v>
      </c>
      <c r="K108" s="49">
        <f t="shared" ref="K108" si="465">J108*1000000000</f>
        <v>226000000000</v>
      </c>
      <c r="L108" s="49"/>
    </row>
    <row r="109" spans="8:23">
      <c r="H109" s="45"/>
      <c r="I109" s="45" t="s">
        <v>484</v>
      </c>
      <c r="J109" s="17">
        <f t="shared" ref="J109" si="466">HEX2DEC(RIGHT(I109))</f>
        <v>1</v>
      </c>
      <c r="K109" s="49">
        <f t="shared" ref="K109" si="467">HEX2DEC(LEFT(RIGHT(I109,2),1))</f>
        <v>0</v>
      </c>
    </row>
    <row r="110" spans="8:23">
      <c r="H110" s="45"/>
      <c r="I110" s="45" t="s">
        <v>1248</v>
      </c>
      <c r="J110" s="17">
        <f t="shared" ref="J110:J112" si="468">HEX2DEC(I110)</f>
        <v>7144</v>
      </c>
      <c r="K110" s="49">
        <f t="shared" ref="K110" si="469">J110*$B$3</f>
        <v>578.87832000000003</v>
      </c>
      <c r="L110" s="49">
        <f t="shared" ref="L110" si="470">K110+K111+K112</f>
        <v>226253675346.87833</v>
      </c>
      <c r="M110" s="50">
        <f t="shared" ref="M110" si="471">J113+1</f>
        <v>3</v>
      </c>
      <c r="N110" s="49">
        <f t="shared" ref="N110" si="472">IF(AND($M110=1,$K113=1,$M114=1,$K117=0),$L114-$L110,IF(AND($M110=1,$K113=1,$M118=1,$K121=0),$L118-$L110,IF(AND($M110=1,$K113=1,$M122=1,$K125=0),$L122-$L110,IF(AND($M110=1,$K113=1,$M126=1,$K129=0),$L126-$L110,0))))</f>
        <v>0</v>
      </c>
      <c r="O110" s="49">
        <f t="shared" ref="O110" si="473">IF(AND($M110=1,$K113=1,$M114=2,$K117=1),$L114-$L110,IF(AND($M110=1,$K113=1,$M118=2,$K121=1),$L118-$L110,IF(AND($M110=1,$K113=1,$M122=2,$K125=1),$L122-$L110,IF(AND($M110=1,$K113=1,$M126=2,$K129=1),$L126-$L110,0))))</f>
        <v>0</v>
      </c>
      <c r="P110" s="49">
        <f t="shared" ref="P110" si="474">IF(AND($M110=2,$K113=1,$M114=2,$K117=0),$L114-$L110,IF(AND($M110=2,$K113=1,$M118=2,$K121=0),$L118-$L110,IF(AND($M110=2,$K113=1,$M122=2,$K125=0),$L122-$L110,IF(AND($M110=2,$K113=1,$M126=2,$K129=0),$L126-$L110,0))))</f>
        <v>0</v>
      </c>
      <c r="Q110" s="49">
        <f t="shared" ref="Q110" si="475">IF(AND($M110=2,$K113=1,$M114=3,$K117=1),$L114-$L110,IF(AND($M110=2,$K113=1,$M118=3,$K121=1),$L118-$L110,IF(AND($M110=2,$K113=1,$M122=3,$K125=1),$L122-$L110,IF(AND($M110=2,$K113=1,$M126=3,$K129=1),$L126-$L110,0))))</f>
        <v>0</v>
      </c>
      <c r="R110" s="49">
        <f t="shared" ref="R110" si="476">IF(AND($M110=3,$K113=1,$M114=3,$K117=0),$L114-$L110,IF(AND($M110=3,$K113=1,$M118=3,$K121=0),$L118-$L110,IF(AND($M110=3,$K113=1,$M122=3,$K125=0),$L122-$L110,IF(AND($M110=3,$K113=1,$M126=3,$K129=0),$L126-$L110,0))))</f>
        <v>0</v>
      </c>
      <c r="S110" s="49">
        <f t="shared" ref="S110" si="477">IF(AND($M110=3,$K113=1,$M114=4,$K117=1),$L114-$L110,IF(AND($M110=3,$K113=1,$M118=4,$K121=1),$L118-$L110,IF(AND($M110=3,$K113=1,$M122=4,$K125=1),$L122-$L110,IF(AND($M110=3,$K113=1,$M126=4,$K129=1),$L126-$L110,0))))</f>
        <v>0</v>
      </c>
      <c r="T110" s="49">
        <f t="shared" ref="T110" si="478">IF(AND($M110=4,$K113=1,$M114=4,$K117=0),$L114-$L110,IF(AND($M110=4,$K113=1,$M118=4,$K121=0),$L118-$L110,IF(AND($M112=3,$K113=1,$M122=4,$K125=0),$L122-$L110,IF(AND($M110=4,$K113=1,$M126=4,$K129=0),$L126-$L110,0))))</f>
        <v>0</v>
      </c>
      <c r="U110" s="49">
        <f t="shared" ref="U110" si="479">IF(AND($M110=4,$K113=1,$M114=5,$K117=1),$L114-$L110,IF(AND($M110=4,$K113=1,$M118=5,$K121=1),$L118-$L110,IF(AND($M110=4,$K113=1,$M122=5,$K125=1),$L122-$L110,IF(AND($M110=4,$K113=1,$M126=5,$K129=1),$L126-$L110,0))))</f>
        <v>0</v>
      </c>
      <c r="V110" s="49">
        <f t="shared" ref="V110" si="480">IF(AND($M110=5,$K113=1,$M114=5,$K117=0),$L114-$L110,IF(AND($M110=5,$K113=1,$M118=5,$K121=0),$L118-$L110,IF(AND($M112=5,$K113=1,$M122=5,$K125=0),$L122-$L110,IF(AND($M110=5,$K113=1,$M126=5,$K129=0),$L126-$L110,0))))</f>
        <v>0</v>
      </c>
      <c r="W110" s="49">
        <f t="shared" ref="W110" si="481">IF(AND($M110=5,$K113=1,$M114=1,$K117=1),$L114-$L110,IF(AND($M110=5,$K113=1,$M118=1,$K121=1),$L118-$L110,IF(AND($M110=5,$K113=1,$M122=1,$K125=1),$L122-$L110,IF(AND($M110=5,$K113=1,$M126=1,$K129=1),$L126-$L110,0))))</f>
        <v>0</v>
      </c>
    </row>
    <row r="111" spans="8:23">
      <c r="H111" s="45"/>
      <c r="I111" s="45" t="s">
        <v>1325</v>
      </c>
      <c r="J111" s="17">
        <f t="shared" si="468"/>
        <v>31709346</v>
      </c>
      <c r="K111" s="49">
        <f t="shared" ref="K111" si="482">J111*$B$2</f>
        <v>253674768</v>
      </c>
      <c r="L111" s="49"/>
    </row>
    <row r="112" spans="8:23">
      <c r="H112" s="45"/>
      <c r="I112" s="45" t="s">
        <v>1321</v>
      </c>
      <c r="J112" s="17">
        <f t="shared" si="468"/>
        <v>226</v>
      </c>
      <c r="K112" s="49">
        <f t="shared" ref="K112" si="483">J112*1000000000</f>
        <v>226000000000</v>
      </c>
      <c r="L112" s="49"/>
    </row>
    <row r="113" spans="8:23">
      <c r="H113" s="45"/>
      <c r="I113" s="45" t="s">
        <v>706</v>
      </c>
      <c r="J113" s="17">
        <f t="shared" ref="J113" si="484">HEX2DEC(RIGHT(I113))</f>
        <v>2</v>
      </c>
      <c r="K113" s="49">
        <f t="shared" ref="K113" si="485">HEX2DEC(LEFT(RIGHT(I113,2),1))</f>
        <v>0</v>
      </c>
    </row>
    <row r="114" spans="8:23">
      <c r="H114" s="45"/>
      <c r="I114" s="45" t="s">
        <v>1326</v>
      </c>
      <c r="J114" s="17">
        <f t="shared" ref="J114:J116" si="486">HEX2DEC(I114)</f>
        <v>4484</v>
      </c>
      <c r="K114" s="49">
        <f t="shared" ref="K114" si="487">J114*$B$3</f>
        <v>363.33852000000002</v>
      </c>
      <c r="L114" s="49">
        <f t="shared" ref="L114" si="488">K114+K115+K116</f>
        <v>226253683835.33853</v>
      </c>
      <c r="M114" s="50">
        <f t="shared" ref="M114" si="489">J117+1</f>
        <v>4</v>
      </c>
      <c r="N114" s="49">
        <f t="shared" ref="N114" si="490">IF(AND($M114=1,$K117=1,$M118=1,$K121=0),$L118-$L114,IF(AND($M114=1,$K117=1,$M122=1,$K125=0),$L122-$L114,IF(AND($M114=1,$K117=1,$M126=1,$K129=0),$L126-$L114,IF(AND($M114=1,$K117=1,$M130=1,$K133=0),$L130-$L114,0))))</f>
        <v>0</v>
      </c>
      <c r="O114" s="49">
        <f t="shared" ref="O114" si="491">IF(AND($M114=1,$K117=1,$M118=2,$K121=1),$L118-$L114,IF(AND($M114=1,$K117=1,$M122=2,$K125=1),$L122-$L114,IF(AND($M114=1,$K117=1,$M126=2,$K129=1),$L126-$L114,IF(AND($M114=1,$K117=1,$M130=2,$K133=1),$L130-$L114,0))))</f>
        <v>0</v>
      </c>
      <c r="P114" s="49">
        <f t="shared" ref="P114" si="492">IF(AND($M114=2,$K117=1,$M118=2,$K121=0),$L118-$L114,IF(AND($M114=2,$K117=1,$M122=2,$K125=0),$L122-$L114,IF(AND($M114=2,$K117=1,$M126=2,$K129=0),$L126-$L114,IF(AND($M114=2,$K117=1,$M130=2,$K133=0),$L130-$L114,0))))</f>
        <v>0</v>
      </c>
      <c r="Q114" s="49">
        <f t="shared" ref="Q114" si="493">IF(AND($M114=2,$K117=1,$M118=3,$K121=1),$L118-$L114,IF(AND($M114=2,$K117=1,$M122=3,$K125=1),$L122-$L114,IF(AND($M114=2,$K117=1,$M126=3,$K129=1),$L126-$L114,IF(AND($M114=2,$K117=1,$M130=3,$K133=1),$L130-$L114,0))))</f>
        <v>0</v>
      </c>
      <c r="R114" s="49">
        <f t="shared" ref="R114" si="494">IF(AND($M114=3,$K117=1,$M118=3,$K121=0),$L118-$L114,IF(AND($M114=3,$K117=1,$M122=3,$K125=0),$L122-$L114,IF(AND($M114=3,$K117=1,$M126=3,$K129=0),$L126-$L114,IF(AND($M114=3,$K117=1,$M130=3,$K133=0),$L130-$L114,0))))</f>
        <v>0</v>
      </c>
      <c r="S114" s="49">
        <f t="shared" ref="S114" si="495">IF(AND($M114=3,$K117=1,$M118=4,$K121=1),$L118-$L114,IF(AND($M114=3,$K117=1,$M122=4,$K125=1),$L122-$L114,IF(AND($M114=3,$K117=1,$M126=4,$K129=1),$L126-$L114,IF(AND($M114=3,$K117=1,$M130=4,$K133=1),$L130-$L114,0))))</f>
        <v>0</v>
      </c>
      <c r="T114" s="49">
        <f t="shared" ref="T114" si="496">IF(AND($M114=4,$K117=1,$M118=4,$K121=0),$L118-$L114,IF(AND($M114=4,$K117=1,$M122=4,$K125=0),$L122-$L114,IF(AND($M116=3,$K117=1,$M126=4,$K129=0),$L126-$L114,IF(AND($M114=4,$K117=1,$M130=4,$K133=0),$L130-$L114,0))))</f>
        <v>1020.1105346679687</v>
      </c>
      <c r="U114" s="49">
        <f t="shared" ref="U114" si="497">IF(AND($M114=4,$K117=1,$M118=5,$K121=1),$L118-$L114,IF(AND($M114=4,$K117=1,$M122=5,$K125=1),$L122-$L114,IF(AND($M114=4,$K117=1,$M126=5,$K129=1),$L126-$L114,IF(AND($M114=4,$K117=1,$M130=5,$K133=1),$L130-$L114,0))))</f>
        <v>12324.706573486328</v>
      </c>
      <c r="V114" s="49">
        <f t="shared" ref="V114" si="498">IF(AND($M114=5,$K117=1,$M118=5,$K121=0),$L118-$L114,IF(AND($M114=5,$K117=1,$M122=5,$K125=0),$L122-$L114,IF(AND($M116=5,$K117=1,$M126=5,$K129=0),$L126-$L114,IF(AND($M114=5,$K117=1,$M130=5,$K133=0),$L130-$L114,0))))</f>
        <v>0</v>
      </c>
      <c r="W114" s="49">
        <f t="shared" ref="W114" si="499">IF(AND($M114=5,$K117=1,$M118=1,$K121=1),$L118-$L114,IF(AND($M114=5,$K117=1,$M122=1,$K125=1),$L122-$L114,IF(AND($M114=5,$K117=1,$M126=1,$K129=1),$L126-$L114,IF(AND($M114=5,$K117=1,$M130=1,$K133=1),$L130-$L114,0))))</f>
        <v>0</v>
      </c>
    </row>
    <row r="115" spans="8:23">
      <c r="H115" s="45"/>
      <c r="I115" s="45" t="s">
        <v>1327</v>
      </c>
      <c r="J115" s="17">
        <f t="shared" si="486"/>
        <v>31710434</v>
      </c>
      <c r="K115" s="49">
        <f t="shared" ref="K115" si="500">J115*$B$2</f>
        <v>253683472</v>
      </c>
      <c r="L115" s="49"/>
    </row>
    <row r="116" spans="8:23">
      <c r="H116" s="45"/>
      <c r="I116" s="45" t="s">
        <v>1321</v>
      </c>
      <c r="J116" s="17">
        <f t="shared" si="486"/>
        <v>226</v>
      </c>
      <c r="K116" s="49">
        <f t="shared" ref="K116" si="501">J116*1000000000</f>
        <v>226000000000</v>
      </c>
      <c r="L116" s="49"/>
    </row>
    <row r="117" spans="8:23">
      <c r="H117" s="45"/>
      <c r="I117" s="45" t="s">
        <v>491</v>
      </c>
      <c r="J117" s="17">
        <f t="shared" ref="J117" si="502">HEX2DEC(RIGHT(I117))</f>
        <v>3</v>
      </c>
      <c r="K117" s="49">
        <f t="shared" ref="K117" si="503">HEX2DEC(LEFT(RIGHT(I117,2),1))</f>
        <v>1</v>
      </c>
    </row>
    <row r="118" spans="8:23">
      <c r="H118" s="45"/>
      <c r="I118" s="45" t="s">
        <v>1271</v>
      </c>
      <c r="J118" s="17">
        <f t="shared" ref="J118:J120" si="504">HEX2DEC(I118)</f>
        <v>4436</v>
      </c>
      <c r="K118" s="49">
        <f t="shared" ref="K118" si="505">J118*$B$3</f>
        <v>359.44908000000004</v>
      </c>
      <c r="L118" s="49">
        <f t="shared" ref="L118" si="506">K118+K119+K120</f>
        <v>226253684855.44907</v>
      </c>
      <c r="M118" s="50">
        <f t="shared" ref="M118" si="507">J121+1</f>
        <v>4</v>
      </c>
      <c r="N118" s="49">
        <f t="shared" ref="N118" si="508">IF(AND($M118=1,$K121=1,$M122=1,$K125=0),$L122-$L118,IF(AND($M118=1,$K121=1,$M126=1,$K129=0),$L126-$L118,IF(AND($M118=1,$K121=1,$M130=1,$K133=0),$L130-$L118,IF(AND($M118=1,$K121=1,$M134=1,$K137=0),$L134-$L118,0))))</f>
        <v>0</v>
      </c>
      <c r="O118" s="49">
        <f t="shared" ref="O118" si="509">IF(AND($M118=1,$K121=1,$M122=2,$K125=1),$L122-$L118,IF(AND($M118=1,$K121=1,$M126=2,$K129=1),$L126-$L118,IF(AND($M118=1,$K121=1,$M130=2,$K133=1),$L130-$L118,IF(AND($M118=1,$K121=1,$M134=2,$K137=1),$L134-$L118,0))))</f>
        <v>0</v>
      </c>
      <c r="P118" s="49">
        <f t="shared" ref="P118" si="510">IF(AND($M118=2,$K121=1,$M122=2,$K125=0),$L122-$L118,IF(AND($M118=2,$K121=1,$M126=2,$K129=0),$L126-$L118,IF(AND($M118=2,$K121=1,$M130=2,$K133=0),$L130-$L118,IF(AND($M118=2,$K121=1,$M134=2,$K137=0),$L134-$L118,0))))</f>
        <v>0</v>
      </c>
      <c r="Q118" s="49">
        <f t="shared" ref="Q118" si="511">IF(AND($M118=2,$K121=1,$M122=3,$K125=1),$L122-$L118,IF(AND($M118=2,$K121=1,$M126=3,$K129=1),$L126-$L118,IF(AND($M118=2,$K121=1,$M130=3,$K133=1),$L130-$L118,IF(AND($M118=2,$K121=1,$M134=3,$K137=1),$L134-$L118,0))))</f>
        <v>0</v>
      </c>
      <c r="R118" s="49">
        <f t="shared" ref="R118" si="512">IF(AND($M118=3,$K121=1,$M122=3,$K125=0),$L122-$L118,IF(AND($M118=3,$K121=1,$M126=3,$K129=0),$L126-$L118,IF(AND($M118=3,$K121=1,$M130=3,$K133=0),$L130-$L118,IF(AND($M118=3,$K121=1,$M134=3,$K137=0),$L134-$L118,0))))</f>
        <v>0</v>
      </c>
      <c r="S118" s="49">
        <f t="shared" ref="S118" si="513">IF(AND($M118=3,$K121=1,$M122=4,$K125=1),$L122-$L118,IF(AND($M118=3,$K121=1,$M126=4,$K129=1),$L126-$L118,IF(AND($M118=3,$K121=1,$M130=4,$K133=1),$L130-$L118,IF(AND($M118=3,$K121=1,$M134=4,$K137=1),$L134-$L118,0))))</f>
        <v>0</v>
      </c>
      <c r="T118" s="49">
        <f t="shared" ref="T118" si="514">IF(AND($M118=4,$K121=1,$M122=4,$K125=0),$L122-$L118,IF(AND($M118=4,$K121=1,$M126=4,$K129=0),$L126-$L118,IF(AND($M120=3,$K121=1,$M130=4,$K133=0),$L130-$L118,IF(AND($M118=4,$K121=1,$M134=4,$K137=0),$L134-$L118,0))))</f>
        <v>0</v>
      </c>
      <c r="U118" s="49">
        <f t="shared" ref="U118" si="515">IF(AND($M118=4,$K121=1,$M122=5,$K125=1),$L122-$L118,IF(AND($M118=4,$K121=1,$M126=5,$K129=1),$L126-$L118,IF(AND($M118=4,$K121=1,$M130=5,$K133=1),$L130-$L118,IF(AND($M118=4,$K121=1,$M134=5,$K137=1),$L134-$L118,0))))</f>
        <v>0</v>
      </c>
      <c r="V118" s="49">
        <f t="shared" ref="V118" si="516">IF(AND($M118=5,$K121=1,$M122=5,$K125=0),$L122-$L118,IF(AND($M118=5,$K121=1,$M126=5,$K129=0),$L126-$L118,IF(AND($M120=5,$K121=1,$M130=5,$K133=0),$L130-$L118,IF(AND($M118=5,$K121=1,$M134=5,$K137=0),$L134-$L118,0))))</f>
        <v>0</v>
      </c>
      <c r="W118" s="49">
        <f t="shared" ref="W118" si="517">IF(AND($M118=5,$K121=1,$M122=1,$K125=1),$L122-$L118,IF(AND($M118=5,$K121=1,$M126=1,$K129=1),$L126-$L118,IF(AND($M118=5,$K121=1,$M130=1,$K133=1),$L130-$L118,IF(AND($M118=5,$K121=1,$M134=1,$K137=1),$L134-$L118,0))))</f>
        <v>0</v>
      </c>
    </row>
    <row r="119" spans="8:23">
      <c r="H119" s="45"/>
      <c r="I119" s="45" t="s">
        <v>1328</v>
      </c>
      <c r="J119" s="17">
        <f t="shared" si="504"/>
        <v>31710562</v>
      </c>
      <c r="K119" s="49">
        <f t="shared" ref="K119" si="518">J119*$B$2</f>
        <v>253684496</v>
      </c>
      <c r="L119" s="49"/>
    </row>
    <row r="120" spans="8:23">
      <c r="H120" s="45"/>
      <c r="I120" s="45" t="s">
        <v>1321</v>
      </c>
      <c r="J120" s="17">
        <f t="shared" si="504"/>
        <v>226</v>
      </c>
      <c r="K120" s="49">
        <f t="shared" ref="K120" si="519">J120*1000000000</f>
        <v>226000000000</v>
      </c>
      <c r="L120" s="49"/>
    </row>
    <row r="121" spans="8:23">
      <c r="H121" s="45"/>
      <c r="I121" s="45" t="s">
        <v>1225</v>
      </c>
      <c r="J121" s="17">
        <f t="shared" ref="J121" si="520">HEX2DEC(RIGHT(I121))</f>
        <v>3</v>
      </c>
      <c r="K121" s="49">
        <f t="shared" ref="K121" si="521">HEX2DEC(LEFT(RIGHT(I121,2),1))</f>
        <v>0</v>
      </c>
    </row>
    <row r="122" spans="8:23">
      <c r="H122" s="45"/>
      <c r="I122" s="45" t="s">
        <v>1329</v>
      </c>
      <c r="J122" s="17">
        <f t="shared" ref="J122:J124" si="522">HEX2DEC(I122)</f>
        <v>4937</v>
      </c>
      <c r="K122" s="49">
        <f t="shared" ref="K122" si="523">J122*$B$3</f>
        <v>400.04511000000002</v>
      </c>
      <c r="L122" s="49">
        <f t="shared" ref="L122" si="524">K122+K123+K124</f>
        <v>226253696160.0451</v>
      </c>
      <c r="M122" s="50">
        <f t="shared" ref="M122" si="525">J125+1</f>
        <v>5</v>
      </c>
      <c r="N122" s="49">
        <f t="shared" ref="N122" si="526">IF(AND($M122=1,$K125=1,$M126=1,$K129=0),$L126-$L122,IF(AND($M122=1,$K125=1,$M130=1,$K133=0),$L130-$L122,IF(AND($M122=1,$K125=1,$M134=1,$K137=0),$L134-$L122,IF(AND($M122=1,$K125=1,$M138=1,$K141=0),$L138-$L122,0))))</f>
        <v>0</v>
      </c>
      <c r="O122" s="49">
        <f t="shared" ref="O122" si="527">IF(AND($M122=1,$K125=1,$M126=2,$K129=1),$L126-$L122,IF(AND($M122=1,$K125=1,$M130=2,$K133=1),$L130-$L122,IF(AND($M122=1,$K125=1,$M134=2,$K137=1),$L134-$L122,IF(AND($M122=1,$K125=1,$M138=2,$K141=1),$L138-$L122,0))))</f>
        <v>0</v>
      </c>
      <c r="P122" s="49">
        <f t="shared" ref="P122" si="528">IF(AND($M122=2,$K125=1,$M126=2,$K129=0),$L126-$L122,IF(AND($M122=2,$K125=1,$M130=2,$K133=0),$L130-$L122,IF(AND($M122=2,$K125=1,$M134=2,$K137=0),$L134-$L122,IF(AND($M122=2,$K125=1,$M138=2,$K141=0),$L138-$L122,0))))</f>
        <v>0</v>
      </c>
      <c r="Q122" s="49">
        <f t="shared" ref="Q122" si="529">IF(AND($M122=2,$K125=1,$M126=3,$K129=1),$L126-$L122,IF(AND($M122=2,$K125=1,$M130=3,$K133=1),$L130-$L122,IF(AND($M122=2,$K125=1,$M134=3,$K137=1),$L134-$L122,IF(AND($M122=2,$K125=1,$M138=3,$K141=1),$L138-$L122,0))))</f>
        <v>0</v>
      </c>
      <c r="R122" s="49">
        <f t="shared" ref="R122" si="530">IF(AND($M122=3,$K125=1,$M126=3,$K129=0),$L126-$L122,IF(AND($M122=3,$K125=1,$M130=3,$K133=0),$L130-$L122,IF(AND($M122=3,$K125=1,$M134=3,$K137=0),$L134-$L122,IF(AND($M122=3,$K125=1,$M138=3,$K141=0),$L138-$L122,0))))</f>
        <v>0</v>
      </c>
      <c r="S122" s="49">
        <f t="shared" ref="S122" si="531">IF(AND($M122=3,$K125=1,$M126=4,$K129=1),$L126-$L122,IF(AND($M122=3,$K125=1,$M130=4,$K133=1),$L130-$L122,IF(AND($M122=3,$K125=1,$M134=4,$K137=1),$L134-$L122,IF(AND($M122=3,$K125=1,$M138=4,$K141=1),$L138-$L122,0))))</f>
        <v>0</v>
      </c>
      <c r="T122" s="49">
        <f t="shared" ref="T122" si="532">IF(AND($M122=4,$K125=1,$M126=4,$K129=0),$L126-$L122,IF(AND($M122=4,$K125=1,$M130=4,$K133=0),$L130-$L122,IF(AND($M124=3,$K125=1,$M134=4,$K137=0),$L134-$L122,IF(AND($M122=4,$K125=1,$M138=4,$K141=0),$L138-$L122,0))))</f>
        <v>0</v>
      </c>
      <c r="U122" s="49">
        <f t="shared" ref="U122" si="533">IF(AND($M122=4,$K125=1,$M126=5,$K129=1),$L126-$L122,IF(AND($M122=4,$K125=1,$M130=5,$K133=1),$L130-$L122,IF(AND($M122=4,$K125=1,$M134=5,$K137=1),$L134-$L122,IF(AND($M122=4,$K125=1,$M138=5,$K141=1),$L138-$L122,0))))</f>
        <v>0</v>
      </c>
      <c r="V122" s="49">
        <f t="shared" ref="V122" si="534">IF(AND($M122=5,$K125=1,$M126=5,$K129=0),$L126-$L122,IF(AND($M122=5,$K125=1,$M130=5,$K133=0),$L130-$L122,IF(AND($M124=5,$K125=1,$M134=5,$K137=0),$L134-$L122,IF(AND($M122=5,$K125=1,$M138=5,$K141=0),$L138-$L122,0))))</f>
        <v>1005.9303283691406</v>
      </c>
      <c r="W122" s="49">
        <f t="shared" ref="W122" si="535">IF(AND($M122=5,$K125=1,$M126=1,$K129=1),$L126-$L122,IF(AND($M122=5,$K125=1,$M130=1,$K133=1),$L130-$L122,IF(AND($M122=5,$K125=1,$M134=1,$K137=1),$L134-$L122,IF(AND($M122=5,$K125=1,$M138=1,$K141=1),$L138-$L122,0))))</f>
        <v>0</v>
      </c>
    </row>
    <row r="123" spans="8:23">
      <c r="H123" s="45"/>
      <c r="I123" s="45" t="s">
        <v>1319</v>
      </c>
      <c r="J123" s="17">
        <f t="shared" si="522"/>
        <v>31711970</v>
      </c>
      <c r="K123" s="49">
        <f t="shared" ref="K123" si="536">J123*$B$2</f>
        <v>253695760</v>
      </c>
      <c r="L123" s="49"/>
    </row>
    <row r="124" spans="8:23">
      <c r="H124" s="45"/>
      <c r="I124" s="45" t="s">
        <v>1321</v>
      </c>
      <c r="J124" s="17">
        <f t="shared" si="522"/>
        <v>226</v>
      </c>
      <c r="K124" s="49">
        <f t="shared" ref="K124" si="537">J124*1000000000</f>
        <v>226000000000</v>
      </c>
      <c r="L124" s="49"/>
    </row>
    <row r="125" spans="8:23">
      <c r="H125" s="45"/>
      <c r="I125" s="45" t="s">
        <v>481</v>
      </c>
      <c r="J125" s="17">
        <f t="shared" ref="J125" si="538">HEX2DEC(RIGHT(I125))</f>
        <v>4</v>
      </c>
      <c r="K125" s="49">
        <f t="shared" ref="K125" si="539">HEX2DEC(LEFT(RIGHT(I125,2),1))</f>
        <v>1</v>
      </c>
    </row>
    <row r="126" spans="8:23">
      <c r="H126" s="45"/>
      <c r="I126" s="45" t="s">
        <v>1330</v>
      </c>
      <c r="J126" s="17">
        <f t="shared" ref="J126:J128" si="540">HEX2DEC(I126)</f>
        <v>4714</v>
      </c>
      <c r="K126" s="49">
        <f t="shared" ref="K126" si="541">J126*$B$3</f>
        <v>381.97542000000004</v>
      </c>
      <c r="L126" s="49">
        <f t="shared" ref="L126" si="542">K126+K127+K128</f>
        <v>226253697165.97543</v>
      </c>
      <c r="M126" s="50">
        <f t="shared" ref="M126" si="543">J129+1</f>
        <v>5</v>
      </c>
      <c r="N126" s="49">
        <f t="shared" ref="N126" si="544">IF(AND($M126=1,$K129=1,$M130=1,$K133=0),$L130-$L126,IF(AND($M126=1,$K129=1,$M134=1,$K137=0),$L134-$L126,IF(AND($M126=1,$K129=1,$M138=1,$K141=0),$L138-$L126,IF(AND($M126=1,$K129=1,$M142=1,$K145=0),$L142-$L126,0))))</f>
        <v>0</v>
      </c>
      <c r="O126" s="49">
        <f t="shared" ref="O126" si="545">IF(AND($M126=1,$K129=1,$M130=2,$K133=1),$L130-$L126,IF(AND($M126=1,$K129=1,$M134=2,$K137=1),$L134-$L126,IF(AND($M126=1,$K129=1,$M138=2,$K141=1),$L138-$L126,IF(AND($M126=1,$K129=1,$M142=2,$K145=1),$L142-$L126,0))))</f>
        <v>0</v>
      </c>
      <c r="P126" s="49">
        <f t="shared" ref="P126" si="546">IF(AND($M126=2,$K129=1,$M130=2,$K133=0),$L130-$L126,IF(AND($M126=2,$K129=1,$M134=2,$K137=0),$L134-$L126,IF(AND($M126=2,$K129=1,$M138=2,$K141=0),$L138-$L126,IF(AND($M126=2,$K129=1,$M142=2,$K145=0),$L142-$L126,0))))</f>
        <v>0</v>
      </c>
      <c r="Q126" s="49">
        <f t="shared" ref="Q126" si="547">IF(AND($M126=2,$K129=1,$M130=3,$K133=1),$L130-$L126,IF(AND($M126=2,$K129=1,$M134=3,$K137=1),$L134-$L126,IF(AND($M126=2,$K129=1,$M138=3,$K141=1),$L138-$L126,IF(AND($M126=2,$K129=1,$M142=3,$K145=1),$L142-$L126,0))))</f>
        <v>0</v>
      </c>
      <c r="R126" s="49">
        <f t="shared" ref="R126" si="548">IF(AND($M126=3,$K129=1,$M130=3,$K133=0),$L130-$L126,IF(AND($M126=3,$K129=1,$M134=3,$K137=0),$L134-$L126,IF(AND($M126=3,$K129=1,$M138=3,$K141=0),$L138-$L126,IF(AND($M126=3,$K129=1,$M142=3,$K145=0),$L142-$L126,0))))</f>
        <v>0</v>
      </c>
      <c r="S126" s="49">
        <f t="shared" ref="S126" si="549">IF(AND($M126=3,$K129=1,$M130=4,$K133=1),$L130-$L126,IF(AND($M126=3,$K129=1,$M134=4,$K137=1),$L134-$L126,IF(AND($M126=3,$K129=1,$M138=4,$K141=1),$L138-$L126,IF(AND($M126=3,$K129=1,$M142=4,$K145=1),$L142-$L126,0))))</f>
        <v>0</v>
      </c>
      <c r="T126" s="49">
        <f t="shared" ref="T126" si="550">IF(AND($M126=4,$K129=1,$M130=4,$K133=0),$L130-$L126,IF(AND($M126=4,$K129=1,$M134=4,$K137=0),$L134-$L126,IF(AND($M128=3,$K129=1,$M138=4,$K141=0),$L138-$L126,IF(AND($M126=4,$K129=1,$M142=4,$K145=0),$L142-$L126,0))))</f>
        <v>0</v>
      </c>
      <c r="U126" s="49">
        <f t="shared" ref="U126" si="551">IF(AND($M126=4,$K129=1,$M130=5,$K133=1),$L130-$L126,IF(AND($M126=4,$K129=1,$M134=5,$K137=1),$L134-$L126,IF(AND($M126=4,$K129=1,$M138=5,$K141=1),$L138-$L126,IF(AND($M126=4,$K129=1,$M142=5,$K145=1),$L142-$L126,0))))</f>
        <v>0</v>
      </c>
      <c r="V126" s="49">
        <f t="shared" ref="V126" si="552">IF(AND($M126=5,$K129=1,$M130=5,$K133=0),$L130-$L126,IF(AND($M126=5,$K129=1,$M134=5,$K137=0),$L134-$L126,IF(AND($M128=5,$K129=1,$M138=5,$K141=0),$L138-$L126,IF(AND($M126=5,$K129=1,$M142=5,$K145=0),$L142-$L126,0))))</f>
        <v>0</v>
      </c>
      <c r="W126" s="49">
        <f t="shared" ref="W126" si="553">IF(AND($M126=5,$K129=1,$M130=1,$K133=1),$L130-$L126,IF(AND($M126=5,$K129=1,$M134=1,$K137=1),$L134-$L126,IF(AND($M126=5,$K129=1,$M138=1,$K141=1),$L138-$L126,IF(AND($M126=5,$K129=1,$M142=1,$K145=1),$L142-$L126,0))))</f>
        <v>0</v>
      </c>
    </row>
    <row r="127" spans="8:23">
      <c r="H127" s="45"/>
      <c r="I127" s="45" t="s">
        <v>1331</v>
      </c>
      <c r="J127" s="17">
        <f t="shared" si="540"/>
        <v>31712098</v>
      </c>
      <c r="K127" s="49">
        <f t="shared" ref="K127" si="554">J127*$B$2</f>
        <v>253696784</v>
      </c>
      <c r="L127" s="49"/>
    </row>
    <row r="128" spans="8:23">
      <c r="H128" s="45"/>
      <c r="I128" s="45" t="s">
        <v>1321</v>
      </c>
      <c r="J128" s="17">
        <f t="shared" si="540"/>
        <v>226</v>
      </c>
      <c r="K128" s="49">
        <f t="shared" ref="K128" si="555">J128*1000000000</f>
        <v>226000000000</v>
      </c>
      <c r="L128" s="49"/>
    </row>
    <row r="129" spans="8:23">
      <c r="H129" s="45"/>
      <c r="I129" s="45" t="s">
        <v>1226</v>
      </c>
      <c r="J129" s="17">
        <f t="shared" ref="J129" si="556">HEX2DEC(RIGHT(I129))</f>
        <v>4</v>
      </c>
      <c r="K129" s="49">
        <f t="shared" ref="K129" si="557">HEX2DEC(LEFT(RIGHT(I129,2),1))</f>
        <v>0</v>
      </c>
    </row>
    <row r="130" spans="8:23">
      <c r="H130" s="45"/>
      <c r="I130" s="45" t="s">
        <v>1332</v>
      </c>
      <c r="J130" s="17">
        <f t="shared" ref="J130:J132" si="558">HEX2DEC(I130)</f>
        <v>7604</v>
      </c>
      <c r="K130" s="49">
        <f t="shared" ref="K130" si="559">J130*$B$3</f>
        <v>616.15212000000008</v>
      </c>
      <c r="L130" s="49">
        <f t="shared" ref="L130" si="560">K130+K131+K132</f>
        <v>227253689720.15213</v>
      </c>
      <c r="M130" s="50">
        <f t="shared" ref="M130" si="561">J133+1</f>
        <v>2</v>
      </c>
      <c r="N130" s="49">
        <f t="shared" ref="N130" si="562">IF(AND($M130=1,$K133=1,$M134=1,$K137=0),$L134-$L130,IF(AND($M130=1,$K133=1,$M138=1,$K141=0),$L138-$L130,IF(AND($M130=1,$K133=1,$M142=1,$K145=0),$L142-$L130,IF(AND($M130=1,$K133=1,$M146=1,$K149=0),$L146-$L130,0))))</f>
        <v>0</v>
      </c>
      <c r="O130" s="49">
        <f t="shared" ref="O130" si="563">IF(AND($M130=1,$K133=1,$M134=2,$K137=1),$L134-$L130,IF(AND($M130=1,$K133=1,$M138=2,$K141=1),$L138-$L130,IF(AND($M130=1,$K133=1,$M142=2,$K145=1),$L142-$L130,IF(AND($M130=1,$K133=1,$M146=2,$K149=1),$L146-$L130,0))))</f>
        <v>0</v>
      </c>
      <c r="P130" s="49">
        <f t="shared" ref="P130" si="564">IF(AND($M130=2,$K133=1,$M134=2,$K137=0),$L134-$L130,IF(AND($M130=2,$K133=1,$M138=2,$K141=0),$L138-$L130,IF(AND($M130=2,$K133=1,$M142=2,$K145=0),$L142-$L130,IF(AND($M130=2,$K133=1,$M146=2,$K149=0),$L146-$L130,0))))</f>
        <v>1021.2449645996094</v>
      </c>
      <c r="Q130" s="49">
        <f t="shared" ref="Q130" si="565">IF(AND($M130=2,$K133=1,$M134=3,$K137=1),$L134-$L130,IF(AND($M130=2,$K133=1,$M138=3,$K141=1),$L138-$L130,IF(AND($M130=2,$K133=1,$M142=3,$K145=1),$L142-$L130,IF(AND($M130=2,$K133=1,$M146=3,$K149=1),$L146-$L130,0))))</f>
        <v>545.11270141601562</v>
      </c>
      <c r="R130" s="49">
        <f t="shared" ref="R130" si="566">IF(AND($M130=3,$K133=1,$M134=3,$K137=0),$L134-$L130,IF(AND($M130=3,$K133=1,$M138=3,$K141=0),$L138-$L130,IF(AND($M130=3,$K133=1,$M142=3,$K145=0),$L142-$L130,IF(AND($M130=3,$K133=1,$M146=3,$K149=0),$L146-$L130,0))))</f>
        <v>0</v>
      </c>
      <c r="S130" s="49">
        <f t="shared" ref="S130" si="567">IF(AND($M130=3,$K133=1,$M134=4,$K137=1),$L134-$L130,IF(AND($M130=3,$K133=1,$M138=4,$K141=1),$L138-$L130,IF(AND($M130=3,$K133=1,$M142=4,$K145=1),$L142-$L130,IF(AND($M130=3,$K133=1,$M146=4,$K149=1),$L146-$L130,0))))</f>
        <v>0</v>
      </c>
      <c r="T130" s="49">
        <f t="shared" ref="T130" si="568">IF(AND($M130=4,$K133=1,$M134=4,$K137=0),$L134-$L130,IF(AND($M130=4,$K133=1,$M138=4,$K141=0),$L138-$L130,IF(AND($M132=3,$K133=1,$M142=4,$K145=0),$L142-$L130,IF(AND($M130=4,$K133=1,$M146=4,$K149=0),$L146-$L130,0))))</f>
        <v>0</v>
      </c>
      <c r="U130" s="49">
        <f t="shared" ref="U130" si="569">IF(AND($M130=4,$K133=1,$M134=5,$K137=1),$L134-$L130,IF(AND($M130=4,$K133=1,$M138=5,$K141=1),$L138-$L130,IF(AND($M130=4,$K133=1,$M142=5,$K145=1),$L142-$L130,IF(AND($M130=4,$K133=1,$M146=5,$K149=1),$L146-$L130,0))))</f>
        <v>0</v>
      </c>
      <c r="V130" s="49">
        <f t="shared" ref="V130" si="570">IF(AND($M130=5,$K133=1,$M134=5,$K137=0),$L134-$L130,IF(AND($M130=5,$K133=1,$M138=5,$K141=0),$L138-$L130,IF(AND($M132=5,$K133=1,$M142=5,$K145=0),$L142-$L130,IF(AND($M130=5,$K133=1,$M146=5,$K149=0),$L146-$L130,0))))</f>
        <v>0</v>
      </c>
      <c r="W130" s="49">
        <f t="shared" ref="W130" si="571">IF(AND($M130=5,$K133=1,$M134=1,$K137=1),$L134-$L130,IF(AND($M130=5,$K133=1,$M138=1,$K141=1),$L138-$L130,IF(AND($M130=5,$K133=1,$M142=1,$K145=1),$L142-$L130,IF(AND($M130=5,$K133=1,$M146=1,$K149=1),$L146-$L130,0))))</f>
        <v>0</v>
      </c>
    </row>
    <row r="131" spans="8:23">
      <c r="H131" s="45"/>
      <c r="I131" s="45" t="s">
        <v>1333</v>
      </c>
      <c r="J131" s="17">
        <f t="shared" si="558"/>
        <v>31711138</v>
      </c>
      <c r="K131" s="49">
        <f t="shared" ref="K131" si="572">J131*$B$2</f>
        <v>253689104</v>
      </c>
      <c r="L131" s="49"/>
    </row>
    <row r="132" spans="8:23">
      <c r="H132" s="45"/>
      <c r="I132" s="45" t="s">
        <v>1334</v>
      </c>
      <c r="J132" s="17">
        <f t="shared" si="558"/>
        <v>227</v>
      </c>
      <c r="K132" s="49">
        <f t="shared" ref="K132" si="573">J132*1000000000</f>
        <v>227000000000</v>
      </c>
      <c r="L132" s="49"/>
    </row>
    <row r="133" spans="8:23">
      <c r="H133" s="45"/>
      <c r="I133" s="45" t="s">
        <v>437</v>
      </c>
      <c r="J133" s="17">
        <f t="shared" ref="J133" si="574">HEX2DEC(RIGHT(I133))</f>
        <v>1</v>
      </c>
      <c r="K133" s="49">
        <f t="shared" ref="K133" si="575">HEX2DEC(LEFT(RIGHT(I133,2),1))</f>
        <v>1</v>
      </c>
    </row>
    <row r="134" spans="8:23">
      <c r="H134" s="45"/>
      <c r="I134" s="45" t="s">
        <v>1335</v>
      </c>
      <c r="J134" s="17">
        <f t="shared" ref="J134:J136" si="576">HEX2DEC(I134)</f>
        <v>1694</v>
      </c>
      <c r="K134" s="49">
        <f t="shared" ref="K134" si="577">J134*$B$3</f>
        <v>137.26482000000001</v>
      </c>
      <c r="L134" s="49">
        <f t="shared" ref="L134" si="578">K134+K135+K136</f>
        <v>227253690265.26483</v>
      </c>
      <c r="M134" s="50">
        <f t="shared" ref="M134" si="579">J137+1</f>
        <v>3</v>
      </c>
      <c r="N134" s="49">
        <f t="shared" ref="N134" si="580">IF(AND($M134=1,$K137=1,$M138=1,$K141=0),$L138-$L134,IF(AND($M134=1,$K137=1,$M142=1,$K145=0),$L142-$L134,IF(AND($M134=1,$K137=1,$M146=1,$K149=0),$L146-$L134,IF(AND($M134=1,$K137=1,$M150=1,$K153=0),$L150-$L134,0))))</f>
        <v>0</v>
      </c>
      <c r="O134" s="49">
        <f t="shared" ref="O134" si="581">IF(AND($M134=1,$K137=1,$M138=2,$K141=1),$L138-$L134,IF(AND($M134=1,$K137=1,$M142=2,$K145=1),$L142-$L134,IF(AND($M134=1,$K137=1,$M146=2,$K149=1),$L146-$L134,IF(AND($M134=1,$K137=1,$M150=2,$K153=1),$L150-$L134,0))))</f>
        <v>0</v>
      </c>
      <c r="P134" s="49">
        <f t="shared" ref="P134" si="582">IF(AND($M134=2,$K137=1,$M138=2,$K141=0),$L138-$L134,IF(AND($M134=2,$K137=1,$M142=2,$K145=0),$L142-$L134,IF(AND($M134=2,$K137=1,$M146=2,$K149=0),$L146-$L134,IF(AND($M134=2,$K137=1,$M150=2,$K153=0),$L150-$L134,0))))</f>
        <v>0</v>
      </c>
      <c r="Q134" s="49">
        <f t="shared" ref="Q134" si="583">IF(AND($M134=2,$K137=1,$M138=3,$K141=1),$L138-$L134,IF(AND($M134=2,$K137=1,$M142=3,$K145=1),$L142-$L134,IF(AND($M134=2,$K137=1,$M146=3,$K149=1),$L146-$L134,IF(AND($M134=2,$K137=1,$M150=3,$K153=1),$L150-$L134,0))))</f>
        <v>0</v>
      </c>
      <c r="R134" s="49">
        <f t="shared" ref="R134" si="584">IF(AND($M134=3,$K137=1,$M138=3,$K141=0),$L138-$L134,IF(AND($M134=3,$K137=1,$M142=3,$K145=0),$L142-$L134,IF(AND($M134=3,$K137=1,$M146=3,$K149=0),$L146-$L134,IF(AND($M134=3,$K137=1,$M150=3,$K153=0),$L150-$L134,0))))</f>
        <v>963.17501831054687</v>
      </c>
      <c r="S134" s="49">
        <f t="shared" ref="S134" si="585">IF(AND($M134=3,$K137=1,$M138=4,$K141=1),$L138-$L134,IF(AND($M134=3,$K137=1,$M142=4,$K145=1),$L142-$L134,IF(AND($M134=3,$K137=1,$M146=4,$K149=1),$L146-$L134,IF(AND($M134=3,$K137=1,$M150=4,$K153=1),$L150-$L134,0))))</f>
        <v>9451.7162475585937</v>
      </c>
      <c r="T134" s="49">
        <f t="shared" ref="T134" si="586">IF(AND($M134=4,$K137=1,$M138=4,$K141=0),$L138-$L134,IF(AND($M134=4,$K137=1,$M142=4,$K145=0),$L142-$L134,IF(AND($M136=3,$K137=1,$M146=4,$K149=0),$L146-$L134,IF(AND($M134=4,$K137=1,$M150=4,$K153=0),$L150-$L134,0))))</f>
        <v>0</v>
      </c>
      <c r="U134" s="49">
        <f t="shared" ref="U134" si="587">IF(AND($M134=4,$K137=1,$M138=5,$K141=1),$L138-$L134,IF(AND($M134=4,$K137=1,$M142=5,$K145=1),$L142-$L134,IF(AND($M134=4,$K137=1,$M146=5,$K149=1),$L146-$L134,IF(AND($M134=4,$K137=1,$M150=5,$K153=1),$L150-$L134,0))))</f>
        <v>0</v>
      </c>
      <c r="V134" s="49">
        <f t="shared" ref="V134" si="588">IF(AND($M134=5,$K137=1,$M138=5,$K141=0),$L138-$L134,IF(AND($M134=5,$K137=1,$M142=5,$K145=0),$L142-$L134,IF(AND($M136=5,$K137=1,$M146=5,$K149=0),$L146-$L134,IF(AND($M134=5,$K137=1,$M150=5,$K153=0),$L150-$L134,0))))</f>
        <v>0</v>
      </c>
      <c r="W134" s="49">
        <f t="shared" ref="W134" si="589">IF(AND($M134=5,$K137=1,$M138=1,$K141=1),$L138-$L134,IF(AND($M134=5,$K137=1,$M142=1,$K145=1),$L142-$L134,IF(AND($M134=5,$K137=1,$M146=1,$K149=1),$L146-$L134,IF(AND($M134=5,$K137=1,$M150=1,$K153=1),$L150-$L134,0))))</f>
        <v>0</v>
      </c>
    </row>
    <row r="135" spans="8:23">
      <c r="H135" s="45"/>
      <c r="I135" s="45" t="s">
        <v>1336</v>
      </c>
      <c r="J135" s="17">
        <f t="shared" si="576"/>
        <v>31711266</v>
      </c>
      <c r="K135" s="49">
        <f t="shared" ref="K135" si="590">J135*$B$2</f>
        <v>253690128</v>
      </c>
      <c r="L135" s="49"/>
    </row>
    <row r="136" spans="8:23">
      <c r="H136" s="45"/>
      <c r="I136" s="45" t="s">
        <v>1334</v>
      </c>
      <c r="J136" s="17">
        <f t="shared" si="576"/>
        <v>227</v>
      </c>
      <c r="K136" s="49">
        <f t="shared" ref="K136" si="591">J136*1000000000</f>
        <v>227000000000</v>
      </c>
      <c r="L136" s="49"/>
    </row>
    <row r="137" spans="8:23">
      <c r="H137" s="45"/>
      <c r="I137" s="45" t="s">
        <v>482</v>
      </c>
      <c r="J137" s="17">
        <f t="shared" ref="J137" si="592">HEX2DEC(RIGHT(I137))</f>
        <v>2</v>
      </c>
      <c r="K137" s="49">
        <f t="shared" ref="K137" si="593">HEX2DEC(LEFT(RIGHT(I137,2),1))</f>
        <v>1</v>
      </c>
    </row>
    <row r="138" spans="8:23">
      <c r="H138" s="45"/>
      <c r="I138" s="45" t="s">
        <v>1261</v>
      </c>
      <c r="J138" s="17">
        <f t="shared" ref="J138:J140" si="594">HEX2DEC(I138)</f>
        <v>7570</v>
      </c>
      <c r="K138" s="49">
        <f t="shared" ref="K138" si="595">J138*$B$3</f>
        <v>613.39710000000002</v>
      </c>
      <c r="L138" s="49">
        <f t="shared" ref="L138" si="596">K138+K139+K140</f>
        <v>227253690741.39709</v>
      </c>
      <c r="M138" s="50">
        <f t="shared" ref="M138" si="597">J141+1</f>
        <v>2</v>
      </c>
      <c r="N138" s="49">
        <f t="shared" ref="N138" si="598">IF(AND($M138=1,$K141=1,$M142=1,$K145=0),$L142-$L138,IF(AND($M138=1,$K141=1,$M146=1,$K149=0),$L146-$L138,IF(AND($M138=1,$K141=1,$M150=1,$K153=0),$L150-$L138,IF(AND($M138=1,$K141=1,$M154=1,$K157=0),$L154-$L138,0))))</f>
        <v>0</v>
      </c>
      <c r="O138" s="49">
        <f t="shared" ref="O138" si="599">IF(AND($M138=1,$K141=1,$M142=2,$K145=1),$L142-$L138,IF(AND($M138=1,$K141=1,$M146=2,$K149=1),$L146-$L138,IF(AND($M138=1,$K141=1,$M150=2,$K153=1),$L150-$L138,IF(AND($M138=1,$K141=1,$M154=2,$K157=1),$L154-$L138,0))))</f>
        <v>0</v>
      </c>
      <c r="P138" s="49">
        <f t="shared" ref="P138" si="600">IF(AND($M138=2,$K141=1,$M142=2,$K145=0),$L142-$L138,IF(AND($M138=2,$K141=1,$M146=2,$K149=0),$L146-$L138,IF(AND($M138=2,$K141=1,$M150=2,$K153=0),$L150-$L138,IF(AND($M138=2,$K141=1,$M154=2,$K157=0),$L154-$L138,0))))</f>
        <v>0</v>
      </c>
      <c r="Q138" s="49">
        <f t="shared" ref="Q138" si="601">IF(AND($M138=2,$K141=1,$M142=3,$K145=1),$L142-$L138,IF(AND($M138=2,$K141=1,$M146=3,$K149=1),$L146-$L138,IF(AND($M138=2,$K141=1,$M150=3,$K153=1),$L150-$L138,IF(AND($M138=2,$K141=1,$M154=3,$K157=1),$L154-$L138,0))))</f>
        <v>0</v>
      </c>
      <c r="R138" s="49">
        <f t="shared" ref="R138" si="602">IF(AND($M138=3,$K141=1,$M142=3,$K145=0),$L142-$L138,IF(AND($M138=3,$K141=1,$M146=3,$K149=0),$L146-$L138,IF(AND($M138=3,$K141=1,$M150=3,$K153=0),$L150-$L138,IF(AND($M138=3,$K141=1,$M154=3,$K157=0),$L154-$L138,0))))</f>
        <v>0</v>
      </c>
      <c r="S138" s="49">
        <f t="shared" ref="S138" si="603">IF(AND($M138=3,$K141=1,$M142=4,$K145=1),$L142-$L138,IF(AND($M138=3,$K141=1,$M146=4,$K149=1),$L146-$L138,IF(AND($M138=3,$K141=1,$M150=4,$K153=1),$L150-$L138,IF(AND($M138=3,$K141=1,$M154=4,$K157=1),$L154-$L138,0))))</f>
        <v>0</v>
      </c>
      <c r="T138" s="49">
        <f t="shared" ref="T138" si="604">IF(AND($M138=4,$K141=1,$M142=4,$K145=0),$L142-$L138,IF(AND($M138=4,$K141=1,$M146=4,$K149=0),$L146-$L138,IF(AND($M140=3,$K141=1,$M150=4,$K153=0),$L150-$L138,IF(AND($M138=4,$K141=1,$M154=4,$K157=0),$L154-$L138,0))))</f>
        <v>0</v>
      </c>
      <c r="U138" s="49">
        <f t="shared" ref="U138" si="605">IF(AND($M138=4,$K141=1,$M142=5,$K145=1),$L142-$L138,IF(AND($M138=4,$K141=1,$M146=5,$K149=1),$L146-$L138,IF(AND($M138=4,$K141=1,$M150=5,$K153=1),$L150-$L138,IF(AND($M138=4,$K141=1,$M154=5,$K157=1),$L154-$L138,0))))</f>
        <v>0</v>
      </c>
      <c r="V138" s="49">
        <f t="shared" ref="V138" si="606">IF(AND($M138=5,$K141=1,$M142=5,$K145=0),$L142-$L138,IF(AND($M138=5,$K141=1,$M146=5,$K149=0),$L146-$L138,IF(AND($M140=5,$K141=1,$M150=5,$K153=0),$L150-$L138,IF(AND($M138=5,$K141=1,$M154=5,$K157=0),$L154-$L138,0))))</f>
        <v>0</v>
      </c>
      <c r="W138" s="49">
        <f t="shared" ref="W138" si="607">IF(AND($M138=5,$K141=1,$M142=1,$K145=1),$L142-$L138,IF(AND($M138=5,$K141=1,$M146=1,$K149=1),$L146-$L138,IF(AND($M138=5,$K141=1,$M150=1,$K153=1),$L150-$L138,IF(AND($M138=5,$K141=1,$M154=1,$K157=1),$L154-$L138,0))))</f>
        <v>0</v>
      </c>
    </row>
    <row r="139" spans="8:23">
      <c r="H139" s="45"/>
      <c r="I139" s="45" t="s">
        <v>1336</v>
      </c>
      <c r="J139" s="17">
        <f t="shared" si="594"/>
        <v>31711266</v>
      </c>
      <c r="K139" s="49">
        <f t="shared" ref="K139" si="608">J139*$B$2</f>
        <v>253690128</v>
      </c>
      <c r="L139" s="49"/>
    </row>
    <row r="140" spans="8:23">
      <c r="H140" s="45"/>
      <c r="I140" s="45" t="s">
        <v>1334</v>
      </c>
      <c r="J140" s="17">
        <f t="shared" si="594"/>
        <v>227</v>
      </c>
      <c r="K140" s="49">
        <f t="shared" ref="K140" si="609">J140*1000000000</f>
        <v>227000000000</v>
      </c>
      <c r="L140" s="49"/>
    </row>
    <row r="141" spans="8:23">
      <c r="H141" s="45"/>
      <c r="I141" s="45" t="s">
        <v>484</v>
      </c>
      <c r="J141" s="17">
        <f t="shared" ref="J141" si="610">HEX2DEC(RIGHT(I141))</f>
        <v>1</v>
      </c>
      <c r="K141" s="49">
        <f t="shared" ref="K141" si="611">HEX2DEC(LEFT(RIGHT(I141,2),1))</f>
        <v>0</v>
      </c>
    </row>
    <row r="142" spans="8:23">
      <c r="H142" s="45"/>
      <c r="I142" s="45" t="s">
        <v>1250</v>
      </c>
      <c r="J142" s="17">
        <f t="shared" ref="J142:J144" si="612">HEX2DEC(I142)</f>
        <v>7262</v>
      </c>
      <c r="K142" s="49">
        <f t="shared" ref="K142" si="613">J142*$B$3</f>
        <v>588.43986000000007</v>
      </c>
      <c r="L142" s="49">
        <f t="shared" ref="L142" si="614">K142+K143+K144</f>
        <v>227253691228.43985</v>
      </c>
      <c r="M142" s="50">
        <f t="shared" ref="M142" si="615">J145+1</f>
        <v>3</v>
      </c>
      <c r="N142" s="49">
        <f t="shared" ref="N142" si="616">IF(AND($M142=1,$K145=1,$M146=1,$K149=0),$L146-$L142,IF(AND($M142=1,$K145=1,$M150=1,$K153=0),$L150-$L142,IF(AND($M142=1,$K145=1,$M154=1,$K157=0),$L154-$L142,IF(AND($M142=1,$K145=1,$M158=1,$K161=0),$L158-$L142,0))))</f>
        <v>0</v>
      </c>
      <c r="O142" s="49">
        <f t="shared" ref="O142" si="617">IF(AND($M142=1,$K145=1,$M146=2,$K149=1),$L146-$L142,IF(AND($M142=1,$K145=1,$M150=2,$K153=1),$L150-$L142,IF(AND($M142=1,$K145=1,$M154=2,$K157=1),$L154-$L142,IF(AND($M142=1,$K145=1,$M158=2,$K161=1),$L158-$L142,0))))</f>
        <v>0</v>
      </c>
      <c r="P142" s="49">
        <f t="shared" ref="P142" si="618">IF(AND($M142=2,$K145=1,$M146=2,$K149=0),$L146-$L142,IF(AND($M142=2,$K145=1,$M150=2,$K153=0),$L150-$L142,IF(AND($M142=2,$K145=1,$M154=2,$K157=0),$L154-$L142,IF(AND($M142=2,$K145=1,$M158=2,$K161=0),$L158-$L142,0))))</f>
        <v>0</v>
      </c>
      <c r="Q142" s="49">
        <f t="shared" ref="Q142" si="619">IF(AND($M142=2,$K145=1,$M146=3,$K149=1),$L146-$L142,IF(AND($M142=2,$K145=1,$M150=3,$K153=1),$L150-$L142,IF(AND($M142=2,$K145=1,$M154=3,$K157=1),$L154-$L142,IF(AND($M142=2,$K145=1,$M158=3,$K161=1),$L158-$L142,0))))</f>
        <v>0</v>
      </c>
      <c r="R142" s="49">
        <f t="shared" ref="R142" si="620">IF(AND($M142=3,$K145=1,$M146=3,$K149=0),$L146-$L142,IF(AND($M142=3,$K145=1,$M150=3,$K153=0),$L150-$L142,IF(AND($M142=3,$K145=1,$M154=3,$K157=0),$L154-$L142,IF(AND($M142=3,$K145=1,$M158=3,$K161=0),$L158-$L142,0))))</f>
        <v>0</v>
      </c>
      <c r="S142" s="49">
        <f t="shared" ref="S142" si="621">IF(AND($M142=3,$K145=1,$M146=4,$K149=1),$L146-$L142,IF(AND($M142=3,$K145=1,$M150=4,$K153=1),$L150-$L142,IF(AND($M142=3,$K145=1,$M154=4,$K157=1),$L154-$L142,IF(AND($M142=3,$K145=1,$M158=4,$K161=1),$L158-$L142,0))))</f>
        <v>0</v>
      </c>
      <c r="T142" s="49">
        <f t="shared" ref="T142" si="622">IF(AND($M142=4,$K145=1,$M146=4,$K149=0),$L146-$L142,IF(AND($M142=4,$K145=1,$M150=4,$K153=0),$L150-$L142,IF(AND($M144=3,$K145=1,$M154=4,$K157=0),$L154-$L142,IF(AND($M142=4,$K145=1,$M158=4,$K161=0),$L158-$L142,0))))</f>
        <v>0</v>
      </c>
      <c r="U142" s="49">
        <f t="shared" ref="U142" si="623">IF(AND($M142=4,$K145=1,$M146=5,$K149=1),$L146-$L142,IF(AND($M142=4,$K145=1,$M150=5,$K153=1),$L150-$L142,IF(AND($M142=4,$K145=1,$M154=5,$K157=1),$L154-$L142,IF(AND($M142=4,$K145=1,$M158=5,$K161=1),$L158-$L142,0))))</f>
        <v>0</v>
      </c>
      <c r="V142" s="49">
        <f t="shared" ref="V142" si="624">IF(AND($M142=5,$K145=1,$M146=5,$K149=0),$L146-$L142,IF(AND($M142=5,$K145=1,$M150=5,$K153=0),$L150-$L142,IF(AND($M144=5,$K145=1,$M154=5,$K157=0),$L154-$L142,IF(AND($M142=5,$K145=1,$M158=5,$K161=0),$L158-$L142,0))))</f>
        <v>0</v>
      </c>
      <c r="W142" s="49">
        <f t="shared" ref="W142" si="625">IF(AND($M142=5,$K145=1,$M146=1,$K149=1),$L146-$L142,IF(AND($M142=5,$K145=1,$M150=1,$K153=1),$L150-$L142,IF(AND($M142=5,$K145=1,$M154=1,$K157=1),$L154-$L142,IF(AND($M142=5,$K145=1,$M158=1,$K161=1),$L158-$L142,0))))</f>
        <v>0</v>
      </c>
    </row>
    <row r="143" spans="8:23">
      <c r="H143" s="45"/>
      <c r="I143" s="45" t="s">
        <v>1337</v>
      </c>
      <c r="J143" s="17">
        <f t="shared" si="612"/>
        <v>31711330</v>
      </c>
      <c r="K143" s="49">
        <f t="shared" ref="K143" si="626">J143*$B$2</f>
        <v>253690640</v>
      </c>
      <c r="L143" s="49"/>
    </row>
    <row r="144" spans="8:23">
      <c r="H144" s="45"/>
      <c r="I144" s="45" t="s">
        <v>1334</v>
      </c>
      <c r="J144" s="17">
        <f t="shared" si="612"/>
        <v>227</v>
      </c>
      <c r="K144" s="49">
        <f t="shared" ref="K144" si="627">J144*1000000000</f>
        <v>227000000000</v>
      </c>
      <c r="L144" s="49"/>
    </row>
    <row r="145" spans="8:23">
      <c r="H145" s="45"/>
      <c r="I145" s="45" t="s">
        <v>706</v>
      </c>
      <c r="J145" s="17">
        <f t="shared" ref="J145" si="628">HEX2DEC(RIGHT(I145))</f>
        <v>2</v>
      </c>
      <c r="K145" s="49">
        <f t="shared" ref="K145" si="629">HEX2DEC(LEFT(RIGHT(I145,2),1))</f>
        <v>0</v>
      </c>
    </row>
    <row r="146" spans="8:23">
      <c r="H146" s="45"/>
      <c r="I146" s="45" t="s">
        <v>1338</v>
      </c>
      <c r="J146" s="17">
        <f t="shared" ref="J146:J148" si="630">HEX2DEC(I146)</f>
        <v>4603</v>
      </c>
      <c r="K146" s="49">
        <f t="shared" ref="K146" si="631">J146*$B$3</f>
        <v>372.98108999999999</v>
      </c>
      <c r="L146" s="49">
        <f t="shared" ref="L146" si="632">K146+K147+K148</f>
        <v>227253699716.98108</v>
      </c>
      <c r="M146" s="50">
        <f t="shared" ref="M146" si="633">J149+1</f>
        <v>4</v>
      </c>
      <c r="N146" s="49">
        <f t="shared" ref="N146" si="634">IF(AND($M146=1,$K149=1,$M150=1,$K153=0),$L150-$L146,IF(AND($M146=1,$K149=1,$M154=1,$K157=0),$L154-$L146,IF(AND($M146=1,$K149=1,$M158=1,$K161=0),$L158-$L146,IF(AND($M146=1,$K149=1,$M162=1,$K165=0),$L162-$L146,0))))</f>
        <v>0</v>
      </c>
      <c r="O146" s="49">
        <f t="shared" ref="O146" si="635">IF(AND($M146=1,$K149=1,$M150=2,$K153=1),$L150-$L146,IF(AND($M146=1,$K149=1,$M154=2,$K157=1),$L154-$L146,IF(AND($M146=1,$K149=1,$M158=2,$K161=1),$L158-$L146,IF(AND($M146=1,$K149=1,$M162=2,$K165=1),$L162-$L146,0))))</f>
        <v>0</v>
      </c>
      <c r="P146" s="49">
        <f t="shared" ref="P146" si="636">IF(AND($M146=2,$K149=1,$M150=2,$K153=0),$L150-$L146,IF(AND($M146=2,$K149=1,$M154=2,$K157=0),$L154-$L146,IF(AND($M146=2,$K149=1,$M158=2,$K161=0),$L158-$L146,IF(AND($M146=2,$K149=1,$M162=2,$K165=0),$L162-$L146,0))))</f>
        <v>0</v>
      </c>
      <c r="Q146" s="49">
        <f t="shared" ref="Q146" si="637">IF(AND($M146=2,$K149=1,$M150=3,$K153=1),$L150-$L146,IF(AND($M146=2,$K149=1,$M154=3,$K157=1),$L154-$L146,IF(AND($M146=2,$K149=1,$M158=3,$K161=1),$L158-$L146,IF(AND($M146=2,$K149=1,$M162=3,$K165=1),$L162-$L146,0))))</f>
        <v>0</v>
      </c>
      <c r="R146" s="49">
        <f t="shared" ref="R146" si="638">IF(AND($M146=3,$K149=1,$M150=3,$K153=0),$L150-$L146,IF(AND($M146=3,$K149=1,$M154=3,$K157=0),$L154-$L146,IF(AND($M146=3,$K149=1,$M158=3,$K161=0),$L158-$L146,IF(AND($M146=3,$K149=1,$M162=3,$K165=0),$L162-$L146,0))))</f>
        <v>0</v>
      </c>
      <c r="S146" s="49">
        <f t="shared" ref="S146" si="639">IF(AND($M146=3,$K149=1,$M150=4,$K153=1),$L150-$L146,IF(AND($M146=3,$K149=1,$M154=4,$K157=1),$L154-$L146,IF(AND($M146=3,$K149=1,$M158=4,$K161=1),$L158-$L146,IF(AND($M146=3,$K149=1,$M162=4,$K165=1),$L162-$L146,0))))</f>
        <v>0</v>
      </c>
      <c r="T146" s="49">
        <f t="shared" ref="T146" si="640">IF(AND($M146=4,$K149=1,$M150=4,$K153=0),$L150-$L146,IF(AND($M146=4,$K149=1,$M154=4,$K157=0),$L154-$L146,IF(AND($M148=3,$K149=1,$M158=4,$K161=0),$L158-$L146,IF(AND($M146=4,$K149=1,$M162=4,$K165=0),$L162-$L146,0))))</f>
        <v>1020.029541015625</v>
      </c>
      <c r="U146" s="49">
        <f t="shared" ref="U146" si="641">IF(AND($M146=4,$K149=1,$M150=5,$K153=1),$L150-$L146,IF(AND($M146=4,$K149=1,$M154=5,$K157=1),$L154-$L146,IF(AND($M146=4,$K149=1,$M158=5,$K161=1),$L158-$L146,IF(AND($M146=4,$K149=1,$M162=5,$K165=1),$L162-$L146,0))))</f>
        <v>12324.463500976563</v>
      </c>
      <c r="V146" s="49">
        <f t="shared" ref="V146" si="642">IF(AND($M146=5,$K149=1,$M150=5,$K153=0),$L150-$L146,IF(AND($M146=5,$K149=1,$M154=5,$K157=0),$L154-$L146,IF(AND($M148=5,$K149=1,$M158=5,$K161=0),$L158-$L146,IF(AND($M146=5,$K149=1,$M162=5,$K165=0),$L162-$L146,0))))</f>
        <v>0</v>
      </c>
      <c r="W146" s="49">
        <f t="shared" ref="W146" si="643">IF(AND($M146=5,$K149=1,$M150=1,$K153=1),$L150-$L146,IF(AND($M146=5,$K149=1,$M154=1,$K157=1),$L154-$L146,IF(AND($M146=5,$K149=1,$M158=1,$K161=1),$L158-$L146,IF(AND($M146=5,$K149=1,$M162=1,$K165=1),$L162-$L146,0))))</f>
        <v>0</v>
      </c>
    </row>
    <row r="147" spans="8:23">
      <c r="H147" s="45"/>
      <c r="I147" s="45" t="s">
        <v>1339</v>
      </c>
      <c r="J147" s="17">
        <f t="shared" si="630"/>
        <v>31712418</v>
      </c>
      <c r="K147" s="49">
        <f t="shared" ref="K147" si="644">J147*$B$2</f>
        <v>253699344</v>
      </c>
      <c r="L147" s="49"/>
    </row>
    <row r="148" spans="8:23">
      <c r="H148" s="45"/>
      <c r="I148" s="45" t="s">
        <v>1334</v>
      </c>
      <c r="J148" s="17">
        <f t="shared" si="630"/>
        <v>227</v>
      </c>
      <c r="K148" s="49">
        <f t="shared" ref="K148" si="645">J148*1000000000</f>
        <v>227000000000</v>
      </c>
      <c r="L148" s="49"/>
    </row>
    <row r="149" spans="8:23">
      <c r="H149" s="45"/>
      <c r="I149" s="45" t="s">
        <v>491</v>
      </c>
      <c r="J149" s="17">
        <f t="shared" ref="J149" si="646">HEX2DEC(RIGHT(I149))</f>
        <v>3</v>
      </c>
      <c r="K149" s="49">
        <f t="shared" ref="K149" si="647">HEX2DEC(LEFT(RIGHT(I149,2),1))</f>
        <v>1</v>
      </c>
    </row>
    <row r="150" spans="8:23">
      <c r="H150" s="45"/>
      <c r="I150" s="45" t="s">
        <v>1340</v>
      </c>
      <c r="J150" s="17">
        <f t="shared" ref="J150:J152" si="648">HEX2DEC(I150)</f>
        <v>4554</v>
      </c>
      <c r="K150" s="49">
        <f t="shared" ref="K150" si="649">J150*$B$3</f>
        <v>369.01062000000002</v>
      </c>
      <c r="L150" s="49">
        <f t="shared" ref="L150" si="650">K150+K151+K152</f>
        <v>227253700737.01062</v>
      </c>
      <c r="M150" s="50">
        <f t="shared" ref="M150" si="651">J153+1</f>
        <v>4</v>
      </c>
      <c r="N150" s="49">
        <f t="shared" ref="N150" si="652">IF(AND($M150=1,$K153=1,$M154=1,$K157=0),$L154-$L150,IF(AND($M150=1,$K153=1,$M158=1,$K161=0),$L158-$L150,IF(AND($M150=1,$K153=1,$M162=1,$K165=0),$L162-$L150,IF(AND($M150=1,$K153=1,$M166=1,$K169=0),$L166-$L150,0))))</f>
        <v>0</v>
      </c>
      <c r="O150" s="49">
        <f t="shared" ref="O150" si="653">IF(AND($M150=1,$K153=1,$M154=2,$K157=1),$L154-$L150,IF(AND($M150=1,$K153=1,$M158=2,$K161=1),$L158-$L150,IF(AND($M150=1,$K153=1,$M162=2,$K165=1),$L162-$L150,IF(AND($M150=1,$K153=1,$M166=2,$K169=1),$L166-$L150,0))))</f>
        <v>0</v>
      </c>
      <c r="P150" s="49">
        <f t="shared" ref="P150" si="654">IF(AND($M150=2,$K153=1,$M154=2,$K157=0),$L154-$L150,IF(AND($M150=2,$K153=1,$M158=2,$K161=0),$L158-$L150,IF(AND($M150=2,$K153=1,$M162=2,$K165=0),$L162-$L150,IF(AND($M150=2,$K153=1,$M166=2,$K169=0),$L166-$L150,0))))</f>
        <v>0</v>
      </c>
      <c r="Q150" s="49">
        <f t="shared" ref="Q150" si="655">IF(AND($M150=2,$K153=1,$M154=3,$K157=1),$L154-$L150,IF(AND($M150=2,$K153=1,$M158=3,$K161=1),$L158-$L150,IF(AND($M150=2,$K153=1,$M162=3,$K165=1),$L162-$L150,IF(AND($M150=2,$K153=1,$M166=3,$K169=1),$L166-$L150,0))))</f>
        <v>0</v>
      </c>
      <c r="R150" s="49">
        <f t="shared" ref="R150" si="656">IF(AND($M150=3,$K153=1,$M154=3,$K157=0),$L154-$L150,IF(AND($M150=3,$K153=1,$M158=3,$K161=0),$L158-$L150,IF(AND($M150=3,$K153=1,$M162=3,$K165=0),$L162-$L150,IF(AND($M150=3,$K153=1,$M166=3,$K169=0),$L166-$L150,0))))</f>
        <v>0</v>
      </c>
      <c r="S150" s="49">
        <f t="shared" ref="S150" si="657">IF(AND($M150=3,$K153=1,$M154=4,$K157=1),$L154-$L150,IF(AND($M150=3,$K153=1,$M158=4,$K161=1),$L158-$L150,IF(AND($M150=3,$K153=1,$M162=4,$K165=1),$L162-$L150,IF(AND($M150=3,$K153=1,$M166=4,$K169=1),$L166-$L150,0))))</f>
        <v>0</v>
      </c>
      <c r="T150" s="49">
        <f t="shared" ref="T150" si="658">IF(AND($M150=4,$K153=1,$M154=4,$K157=0),$L154-$L150,IF(AND($M150=4,$K153=1,$M158=4,$K161=0),$L158-$L150,IF(AND($M152=3,$K153=1,$M162=4,$K165=0),$L162-$L150,IF(AND($M150=4,$K153=1,$M166=4,$K169=0),$L166-$L150,0))))</f>
        <v>0</v>
      </c>
      <c r="U150" s="49">
        <f t="shared" ref="U150" si="659">IF(AND($M150=4,$K153=1,$M154=5,$K157=1),$L154-$L150,IF(AND($M150=4,$K153=1,$M158=5,$K161=1),$L158-$L150,IF(AND($M150=4,$K153=1,$M162=5,$K165=1),$L162-$L150,IF(AND($M150=4,$K153=1,$M166=5,$K169=1),$L166-$L150,0))))</f>
        <v>0</v>
      </c>
      <c r="V150" s="49">
        <f t="shared" ref="V150" si="660">IF(AND($M150=5,$K153=1,$M154=5,$K157=0),$L154-$L150,IF(AND($M150=5,$K153=1,$M158=5,$K161=0),$L158-$L150,IF(AND($M152=5,$K153=1,$M162=5,$K165=0),$L162-$L150,IF(AND($M150=5,$K153=1,$M166=5,$K169=0),$L166-$L150,0))))</f>
        <v>0</v>
      </c>
      <c r="W150" s="49">
        <f t="shared" ref="W150" si="661">IF(AND($M150=5,$K153=1,$M154=1,$K157=1),$L154-$L150,IF(AND($M150=5,$K153=1,$M158=1,$K161=1),$L158-$L150,IF(AND($M150=5,$K153=1,$M162=1,$K165=1),$L162-$L150,IF(AND($M150=5,$K153=1,$M166=1,$K169=1),$L166-$L150,0))))</f>
        <v>0</v>
      </c>
    </row>
    <row r="151" spans="8:23">
      <c r="H151" s="45"/>
      <c r="I151" s="45" t="s">
        <v>1341</v>
      </c>
      <c r="J151" s="17">
        <f t="shared" si="648"/>
        <v>31712546</v>
      </c>
      <c r="K151" s="49">
        <f t="shared" ref="K151" si="662">J151*$B$2</f>
        <v>253700368</v>
      </c>
      <c r="L151" s="49"/>
    </row>
    <row r="152" spans="8:23">
      <c r="H152" s="45"/>
      <c r="I152" s="45" t="s">
        <v>1334</v>
      </c>
      <c r="J152" s="17">
        <f t="shared" si="648"/>
        <v>227</v>
      </c>
      <c r="K152" s="49">
        <f t="shared" ref="K152" si="663">J152*1000000000</f>
        <v>227000000000</v>
      </c>
      <c r="L152" s="49"/>
    </row>
    <row r="153" spans="8:23">
      <c r="H153" s="45"/>
      <c r="I153" s="45" t="s">
        <v>1225</v>
      </c>
      <c r="J153" s="17">
        <f t="shared" ref="J153" si="664">HEX2DEC(RIGHT(I153))</f>
        <v>3</v>
      </c>
      <c r="K153" s="49">
        <f t="shared" ref="K153" si="665">HEX2DEC(LEFT(RIGHT(I153,2),1))</f>
        <v>0</v>
      </c>
    </row>
    <row r="154" spans="8:23">
      <c r="H154" s="45"/>
      <c r="I154" s="45" t="s">
        <v>1342</v>
      </c>
      <c r="J154" s="17">
        <f t="shared" ref="J154:J156" si="666">HEX2DEC(I154)</f>
        <v>5053</v>
      </c>
      <c r="K154" s="49">
        <f t="shared" ref="K154" si="667">J154*$B$3</f>
        <v>409.44459000000001</v>
      </c>
      <c r="L154" s="49">
        <f t="shared" ref="L154" si="668">K154+K155+K156</f>
        <v>227253712041.44458</v>
      </c>
      <c r="M154" s="50">
        <f t="shared" ref="M154" si="669">J157+1</f>
        <v>5</v>
      </c>
      <c r="N154" s="49">
        <f t="shared" ref="N154" si="670">IF(AND($M154=1,$K157=1,$M158=1,$K161=0),$L158-$L154,IF(AND($M154=1,$K157=1,$M162=1,$K165=0),$L162-$L154,IF(AND($M154=1,$K157=1,$M166=1,$K169=0),$L166-$L154,IF(AND($M154=1,$K157=1,$M170=1,$K173=0),$L170-$L154,0))))</f>
        <v>0</v>
      </c>
      <c r="O154" s="49">
        <f t="shared" ref="O154" si="671">IF(AND($M154=1,$K157=1,$M158=2,$K161=1),$L158-$L154,IF(AND($M154=1,$K157=1,$M162=2,$K165=1),$L162-$L154,IF(AND($M154=1,$K157=1,$M166=2,$K169=1),$L166-$L154,IF(AND($M154=1,$K157=1,$M170=2,$K173=1),$L170-$L154,0))))</f>
        <v>0</v>
      </c>
      <c r="P154" s="49">
        <f t="shared" ref="P154" si="672">IF(AND($M154=2,$K157=1,$M158=2,$K161=0),$L158-$L154,IF(AND($M154=2,$K157=1,$M162=2,$K165=0),$L162-$L154,IF(AND($M154=2,$K157=1,$M166=2,$K169=0),$L166-$L154,IF(AND($M154=2,$K157=1,$M170=2,$K173=0),$L170-$L154,0))))</f>
        <v>0</v>
      </c>
      <c r="Q154" s="49">
        <f t="shared" ref="Q154" si="673">IF(AND($M154=2,$K157=1,$M158=3,$K161=1),$L158-$L154,IF(AND($M154=2,$K157=1,$M162=3,$K165=1),$L162-$L154,IF(AND($M154=2,$K157=1,$M166=3,$K169=1),$L166-$L154,IF(AND($M154=2,$K157=1,$M170=3,$K173=1),$L170-$L154,0))))</f>
        <v>0</v>
      </c>
      <c r="R154" s="49">
        <f t="shared" ref="R154" si="674">IF(AND($M154=3,$K157=1,$M158=3,$K161=0),$L158-$L154,IF(AND($M154=3,$K157=1,$M162=3,$K165=0),$L162-$L154,IF(AND($M154=3,$K157=1,$M166=3,$K169=0),$L166-$L154,IF(AND($M154=3,$K157=1,$M170=3,$K173=0),$L170-$L154,0))))</f>
        <v>0</v>
      </c>
      <c r="S154" s="49">
        <f t="shared" ref="S154" si="675">IF(AND($M154=3,$K157=1,$M158=4,$K161=1),$L158-$L154,IF(AND($M154=3,$K157=1,$M162=4,$K165=1),$L162-$L154,IF(AND($M154=3,$K157=1,$M166=4,$K169=1),$L166-$L154,IF(AND($M154=3,$K157=1,$M170=4,$K173=1),$L170-$L154,0))))</f>
        <v>0</v>
      </c>
      <c r="T154" s="49">
        <f t="shared" ref="T154" si="676">IF(AND($M154=4,$K157=1,$M158=4,$K161=0),$L158-$L154,IF(AND($M154=4,$K157=1,$M162=4,$K165=0),$L162-$L154,IF(AND($M156=3,$K157=1,$M166=4,$K169=0),$L166-$L154,IF(AND($M154=4,$K157=1,$M170=4,$K173=0),$L170-$L154,0))))</f>
        <v>0</v>
      </c>
      <c r="U154" s="49">
        <f t="shared" ref="U154" si="677">IF(AND($M154=4,$K157=1,$M158=5,$K161=1),$L158-$L154,IF(AND($M154=4,$K157=1,$M162=5,$K165=1),$L162-$L154,IF(AND($M154=4,$K157=1,$M166=5,$K169=1),$L166-$L154,IF(AND($M154=4,$K157=1,$M170=5,$K173=1),$L170-$L154,0))))</f>
        <v>0</v>
      </c>
      <c r="V154" s="49">
        <f t="shared" ref="V154" si="678">IF(AND($M154=5,$K157=1,$M158=5,$K161=0),$L158-$L154,IF(AND($M154=5,$K157=1,$M162=5,$K165=0),$L162-$L154,IF(AND($M156=5,$K157=1,$M166=5,$K169=0),$L166-$L154,IF(AND($M154=5,$K157=1,$M170=5,$K173=0),$L170-$L154,0))))</f>
        <v>1005.9303283691406</v>
      </c>
      <c r="W154" s="49">
        <f t="shared" ref="W154" si="679">IF(AND($M154=5,$K157=1,$M158=1,$K161=1),$L158-$L154,IF(AND($M154=5,$K157=1,$M162=1,$K165=1),$L162-$L154,IF(AND($M154=5,$K157=1,$M166=1,$K169=1),$L166-$L154,IF(AND($M154=5,$K157=1,$M170=1,$K173=1),$L170-$L154,0))))</f>
        <v>0</v>
      </c>
    </row>
    <row r="155" spans="8:23">
      <c r="H155" s="45"/>
      <c r="I155" s="45" t="s">
        <v>1343</v>
      </c>
      <c r="J155" s="17">
        <f t="shared" si="666"/>
        <v>31713954</v>
      </c>
      <c r="K155" s="49">
        <f t="shared" ref="K155" si="680">J155*$B$2</f>
        <v>253711632</v>
      </c>
      <c r="L155" s="49"/>
    </row>
    <row r="156" spans="8:23">
      <c r="H156" s="45"/>
      <c r="I156" s="45" t="s">
        <v>1334</v>
      </c>
      <c r="J156" s="17">
        <f t="shared" si="666"/>
        <v>227</v>
      </c>
      <c r="K156" s="49">
        <f t="shared" ref="K156" si="681">J156*1000000000</f>
        <v>227000000000</v>
      </c>
      <c r="L156" s="49"/>
    </row>
    <row r="157" spans="8:23">
      <c r="H157" s="45"/>
      <c r="I157" s="45" t="s">
        <v>481</v>
      </c>
      <c r="J157" s="17">
        <f t="shared" ref="J157" si="682">HEX2DEC(RIGHT(I157))</f>
        <v>4</v>
      </c>
      <c r="K157" s="49">
        <f t="shared" ref="K157" si="683">HEX2DEC(LEFT(RIGHT(I157,2),1))</f>
        <v>1</v>
      </c>
    </row>
    <row r="158" spans="8:23">
      <c r="H158" s="45"/>
      <c r="I158" s="45" t="s">
        <v>483</v>
      </c>
      <c r="J158" s="17">
        <f t="shared" ref="J158:J160" si="684">HEX2DEC(I158)</f>
        <v>4830</v>
      </c>
      <c r="K158" s="49">
        <f t="shared" ref="K158" si="685">J158*$B$3</f>
        <v>391.37490000000003</v>
      </c>
      <c r="L158" s="49">
        <f t="shared" ref="L158" si="686">K158+K159+K160</f>
        <v>227253713047.37491</v>
      </c>
      <c r="M158" s="50">
        <f t="shared" ref="M158" si="687">J161+1</f>
        <v>5</v>
      </c>
      <c r="N158" s="49">
        <f t="shared" ref="N158" si="688">IF(AND($M158=1,$K161=1,$M162=1,$K165=0),$L162-$L158,IF(AND($M158=1,$K161=1,$M166=1,$K169=0),$L166-$L158,IF(AND($M158=1,$K161=1,$M170=1,$K173=0),$L170-$L158,IF(AND($M158=1,$K161=1,$M174=1,$K177=0),$L174-$L158,0))))</f>
        <v>0</v>
      </c>
      <c r="O158" s="49">
        <f t="shared" ref="O158" si="689">IF(AND($M158=1,$K161=1,$M162=2,$K165=1),$L162-$L158,IF(AND($M158=1,$K161=1,$M166=2,$K169=1),$L166-$L158,IF(AND($M158=1,$K161=1,$M170=2,$K173=1),$L170-$L158,IF(AND($M158=1,$K161=1,$M174=2,$K177=1),$L174-$L158,0))))</f>
        <v>0</v>
      </c>
      <c r="P158" s="49">
        <f t="shared" ref="P158" si="690">IF(AND($M158=2,$K161=1,$M162=2,$K165=0),$L162-$L158,IF(AND($M158=2,$K161=1,$M166=2,$K169=0),$L166-$L158,IF(AND($M158=2,$K161=1,$M170=2,$K173=0),$L170-$L158,IF(AND($M158=2,$K161=1,$M174=2,$K177=0),$L174-$L158,0))))</f>
        <v>0</v>
      </c>
      <c r="Q158" s="49">
        <f t="shared" ref="Q158" si="691">IF(AND($M158=2,$K161=1,$M162=3,$K165=1),$L162-$L158,IF(AND($M158=2,$K161=1,$M166=3,$K169=1),$L166-$L158,IF(AND($M158=2,$K161=1,$M170=3,$K173=1),$L170-$L158,IF(AND($M158=2,$K161=1,$M174=3,$K177=1),$L174-$L158,0))))</f>
        <v>0</v>
      </c>
      <c r="R158" s="49">
        <f t="shared" ref="R158" si="692">IF(AND($M158=3,$K161=1,$M162=3,$K165=0),$L162-$L158,IF(AND($M158=3,$K161=1,$M166=3,$K169=0),$L166-$L158,IF(AND($M158=3,$K161=1,$M170=3,$K173=0),$L170-$L158,IF(AND($M158=3,$K161=1,$M174=3,$K177=0),$L174-$L158,0))))</f>
        <v>0</v>
      </c>
      <c r="S158" s="49">
        <f t="shared" ref="S158" si="693">IF(AND($M158=3,$K161=1,$M162=4,$K165=1),$L162-$L158,IF(AND($M158=3,$K161=1,$M166=4,$K169=1),$L166-$L158,IF(AND($M158=3,$K161=1,$M170=4,$K173=1),$L170-$L158,IF(AND($M158=3,$K161=1,$M174=4,$K177=1),$L174-$L158,0))))</f>
        <v>0</v>
      </c>
      <c r="T158" s="49">
        <f t="shared" ref="T158" si="694">IF(AND($M158=4,$K161=1,$M162=4,$K165=0),$L162-$L158,IF(AND($M158=4,$K161=1,$M166=4,$K169=0),$L166-$L158,IF(AND($M160=3,$K161=1,$M170=4,$K173=0),$L170-$L158,IF(AND($M158=4,$K161=1,$M174=4,$K177=0),$L174-$L158,0))))</f>
        <v>0</v>
      </c>
      <c r="U158" s="49">
        <f t="shared" ref="U158" si="695">IF(AND($M158=4,$K161=1,$M162=5,$K165=1),$L162-$L158,IF(AND($M158=4,$K161=1,$M166=5,$K169=1),$L166-$L158,IF(AND($M158=4,$K161=1,$M170=5,$K173=1),$L170-$L158,IF(AND($M158=4,$K161=1,$M174=5,$K177=1),$L174-$L158,0))))</f>
        <v>0</v>
      </c>
      <c r="V158" s="49">
        <f t="shared" ref="V158" si="696">IF(AND($M158=5,$K161=1,$M162=5,$K165=0),$L162-$L158,IF(AND($M158=5,$K161=1,$M166=5,$K169=0),$L166-$L158,IF(AND($M160=5,$K161=1,$M170=5,$K173=0),$L170-$L158,IF(AND($M158=5,$K161=1,$M174=5,$K177=0),$L174-$L158,0))))</f>
        <v>0</v>
      </c>
      <c r="W158" s="49">
        <f t="shared" ref="W158" si="697">IF(AND($M158=5,$K161=1,$M162=1,$K165=1),$L162-$L158,IF(AND($M158=5,$K161=1,$M166=1,$K169=1),$L166-$L158,IF(AND($M158=5,$K161=1,$M170=1,$K173=1),$L170-$L158,IF(AND($M158=5,$K161=1,$M174=1,$K177=1),$L174-$L158,0))))</f>
        <v>0</v>
      </c>
    </row>
    <row r="159" spans="8:23">
      <c r="H159" s="45"/>
      <c r="I159" s="45" t="s">
        <v>1344</v>
      </c>
      <c r="J159" s="17">
        <f t="shared" si="684"/>
        <v>31714082</v>
      </c>
      <c r="K159" s="49">
        <f t="shared" ref="K159" si="698">J159*$B$2</f>
        <v>253712656</v>
      </c>
      <c r="L159" s="49"/>
    </row>
    <row r="160" spans="8:23">
      <c r="H160" s="45"/>
      <c r="I160" s="45" t="s">
        <v>1334</v>
      </c>
      <c r="J160" s="17">
        <f t="shared" si="684"/>
        <v>227</v>
      </c>
      <c r="K160" s="49">
        <f t="shared" ref="K160" si="699">J160*1000000000</f>
        <v>227000000000</v>
      </c>
      <c r="L160" s="49"/>
    </row>
    <row r="161" spans="8:23">
      <c r="H161" s="45"/>
      <c r="I161" s="45" t="s">
        <v>1226</v>
      </c>
      <c r="J161" s="17">
        <f t="shared" ref="J161" si="700">HEX2DEC(RIGHT(I161))</f>
        <v>4</v>
      </c>
      <c r="K161" s="49">
        <f t="shared" ref="K161" si="701">HEX2DEC(LEFT(RIGHT(I161,2),1))</f>
        <v>0</v>
      </c>
    </row>
    <row r="162" spans="8:23">
      <c r="H162" s="45"/>
      <c r="I162" s="45" t="s">
        <v>1345</v>
      </c>
      <c r="J162" s="17">
        <f t="shared" ref="J162:J164" si="702">HEX2DEC(I162)</f>
        <v>3042</v>
      </c>
      <c r="K162" s="49">
        <f t="shared" ref="K162" si="703">J162*$B$3</f>
        <v>246.49326000000002</v>
      </c>
      <c r="L162" s="49">
        <f t="shared" ref="L162" si="704">K162+K163+K164</f>
        <v>228253725702.49326</v>
      </c>
      <c r="M162" s="50">
        <f t="shared" ref="M162" si="705">J165+1</f>
        <v>2</v>
      </c>
      <c r="N162" s="49">
        <f t="shared" ref="N162" si="706">IF(AND($M162=1,$K165=1,$M166=1,$K169=0),$L166-$L162,IF(AND($M162=1,$K165=1,$M170=1,$K173=0),$L170-$L162,IF(AND($M162=1,$K165=1,$M174=1,$K177=0),$L174-$L162,IF(AND($M162=1,$K165=1,$M178=1,$K181=0),$L178-$L162,0))))</f>
        <v>0</v>
      </c>
      <c r="O162" s="49">
        <f t="shared" ref="O162" si="707">IF(AND($M162=1,$K165=1,$M166=2,$K169=1),$L166-$L162,IF(AND($M162=1,$K165=1,$M170=2,$K173=1),$L170-$L162,IF(AND($M162=1,$K165=1,$M174=2,$K177=1),$L174-$L162,IF(AND($M162=1,$K165=1,$M178=2,$K181=1),$L178-$L162,0))))</f>
        <v>0</v>
      </c>
      <c r="P162" s="49">
        <f t="shared" ref="P162" si="708">IF(AND($M162=2,$K165=1,$M166=2,$K169=0),$L166-$L162,IF(AND($M162=2,$K165=1,$M170=2,$K173=0),$L170-$L162,IF(AND($M162=2,$K165=1,$M174=2,$K177=0),$L174-$L162,IF(AND($M162=2,$K165=1,$M178=2,$K181=0),$L178-$L162,0))))</f>
        <v>1020.5157165527344</v>
      </c>
      <c r="Q162" s="49">
        <f t="shared" ref="Q162" si="709">IF(AND($M162=2,$K165=1,$M166=3,$K169=1),$L166-$L162,IF(AND($M162=2,$K165=1,$M170=3,$K173=1),$L170-$L162,IF(AND($M162=2,$K165=1,$M174=3,$K177=1),$L174-$L162,IF(AND($M162=2,$K165=1,$M178=3,$K181=1),$L178-$L162,0))))</f>
        <v>544.97921752929687</v>
      </c>
      <c r="R162" s="49">
        <f t="shared" ref="R162" si="710">IF(AND($M162=3,$K165=1,$M166=3,$K169=0),$L166-$L162,IF(AND($M162=3,$K165=1,$M170=3,$K173=0),$L170-$L162,IF(AND($M162=3,$K165=1,$M174=3,$K177=0),$L174-$L162,IF(AND($M162=3,$K165=1,$M178=3,$K181=0),$L178-$L162,0))))</f>
        <v>0</v>
      </c>
      <c r="S162" s="49">
        <f t="shared" ref="S162" si="711">IF(AND($M162=3,$K165=1,$M166=4,$K169=1),$L166-$L162,IF(AND($M162=3,$K165=1,$M170=4,$K173=1),$L170-$L162,IF(AND($M162=3,$K165=1,$M174=4,$K177=1),$L174-$L162,IF(AND($M162=3,$K165=1,$M178=4,$K181=1),$L178-$L162,0))))</f>
        <v>0</v>
      </c>
      <c r="T162" s="49">
        <f t="shared" ref="T162" si="712">IF(AND($M162=4,$K165=1,$M166=4,$K169=0),$L166-$L162,IF(AND($M162=4,$K165=1,$M170=4,$K173=0),$L170-$L162,IF(AND($M164=3,$K165=1,$M174=4,$K177=0),$L174-$L162,IF(AND($M162=4,$K165=1,$M178=4,$K181=0),$L178-$L162,0))))</f>
        <v>0</v>
      </c>
      <c r="U162" s="49">
        <f t="shared" ref="U162" si="713">IF(AND($M162=4,$K165=1,$M166=5,$K169=1),$L166-$L162,IF(AND($M162=4,$K165=1,$M170=5,$K173=1),$L170-$L162,IF(AND($M162=4,$K165=1,$M174=5,$K177=1),$L174-$L162,IF(AND($M162=4,$K165=1,$M178=5,$K181=1),$L178-$L162,0))))</f>
        <v>0</v>
      </c>
      <c r="V162" s="49">
        <f t="shared" ref="V162" si="714">IF(AND($M162=5,$K165=1,$M166=5,$K169=0),$L166-$L162,IF(AND($M162=5,$K165=1,$M170=5,$K173=0),$L170-$L162,IF(AND($M164=5,$K165=1,$M174=5,$K177=0),$L174-$L162,IF(AND($M162=5,$K165=1,$M178=5,$K181=0),$L178-$L162,0))))</f>
        <v>0</v>
      </c>
      <c r="W162" s="49">
        <f t="shared" ref="W162" si="715">IF(AND($M162=5,$K165=1,$M166=1,$K169=1),$L166-$L162,IF(AND($M162=5,$K165=1,$M170=1,$K173=1),$L170-$L162,IF(AND($M162=5,$K165=1,$M174=1,$K177=1),$L174-$L162,IF(AND($M162=5,$K165=1,$M178=1,$K181=1),$L178-$L162,0))))</f>
        <v>0</v>
      </c>
    </row>
    <row r="163" spans="8:23">
      <c r="H163" s="45"/>
      <c r="I163" s="45" t="s">
        <v>1346</v>
      </c>
      <c r="J163" s="17">
        <f t="shared" si="702"/>
        <v>31715682</v>
      </c>
      <c r="K163" s="49">
        <f t="shared" ref="K163" si="716">J163*$B$2</f>
        <v>253725456</v>
      </c>
      <c r="L163" s="49"/>
    </row>
    <row r="164" spans="8:23">
      <c r="H164" s="45"/>
      <c r="I164" s="45" t="s">
        <v>1347</v>
      </c>
      <c r="J164" s="17">
        <f t="shared" si="702"/>
        <v>228</v>
      </c>
      <c r="K164" s="49">
        <f t="shared" ref="K164" si="717">J164*1000000000</f>
        <v>228000000000</v>
      </c>
      <c r="L164" s="49"/>
    </row>
    <row r="165" spans="8:23">
      <c r="H165" s="45"/>
      <c r="I165" s="45" t="s">
        <v>437</v>
      </c>
      <c r="J165" s="17">
        <f t="shared" ref="J165" si="718">HEX2DEC(RIGHT(I165))</f>
        <v>1</v>
      </c>
      <c r="K165" s="49">
        <f t="shared" ref="K165" si="719">HEX2DEC(LEFT(RIGHT(I165,2),1))</f>
        <v>1</v>
      </c>
    </row>
    <row r="166" spans="8:23">
      <c r="H166" s="45"/>
      <c r="I166" s="45" t="s">
        <v>1348</v>
      </c>
      <c r="J166" s="17">
        <f t="shared" ref="J166:J168" si="720">HEX2DEC(I166)</f>
        <v>3449</v>
      </c>
      <c r="K166" s="49">
        <f t="shared" ref="K166" si="721">J166*$B$3</f>
        <v>279.47247000000004</v>
      </c>
      <c r="L166" s="49">
        <f t="shared" ref="L166" si="722">K166+K167+K168</f>
        <v>228253726247.47247</v>
      </c>
      <c r="M166" s="50">
        <f t="shared" ref="M166" si="723">J169+1</f>
        <v>3</v>
      </c>
      <c r="N166" s="49">
        <f t="shared" ref="N166" si="724">IF(AND($M166=1,$K169=1,$M170=1,$K173=0),$L170-$L166,IF(AND($M166=1,$K169=1,$M174=1,$K177=0),$L174-$L166,IF(AND($M166=1,$K169=1,$M178=1,$K181=0),$L178-$L166,IF(AND($M166=1,$K169=1,$M182=1,$K185=0),$L182-$L166,0))))</f>
        <v>0</v>
      </c>
      <c r="O166" s="49">
        <f t="shared" ref="O166" si="725">IF(AND($M166=1,$K169=1,$M170=2,$K173=1),$L170-$L166,IF(AND($M166=1,$K169=1,$M174=2,$K177=1),$L174-$L166,IF(AND($M166=1,$K169=1,$M178=2,$K181=1),$L178-$L166,IF(AND($M166=1,$K169=1,$M182=2,$K185=1),$L182-$L166,0))))</f>
        <v>0</v>
      </c>
      <c r="P166" s="49">
        <f t="shared" ref="P166" si="726">IF(AND($M166=2,$K169=1,$M170=2,$K173=0),$L170-$L166,IF(AND($M166=2,$K169=1,$M174=2,$K177=0),$L174-$L166,IF(AND($M166=2,$K169=1,$M178=2,$K181=0),$L178-$L166,IF(AND($M166=2,$K169=1,$M182=2,$K185=0),$L182-$L166,0))))</f>
        <v>0</v>
      </c>
      <c r="Q166" s="49">
        <f t="shared" ref="Q166" si="727">IF(AND($M166=2,$K169=1,$M170=3,$K173=1),$L170-$L166,IF(AND($M166=2,$K169=1,$M174=3,$K177=1),$L174-$L166,IF(AND($M166=2,$K169=1,$M178=3,$K181=1),$L178-$L166,IF(AND($M166=2,$K169=1,$M182=3,$K185=1),$L182-$L166,0))))</f>
        <v>0</v>
      </c>
      <c r="R166" s="49">
        <f t="shared" ref="R166" si="728">IF(AND($M166=3,$K169=1,$M170=3,$K173=0),$L170-$L166,IF(AND($M166=3,$K169=1,$M174=3,$K177=0),$L174-$L166,IF(AND($M166=3,$K169=1,$M178=3,$K181=0),$L178-$L166,IF(AND($M166=3,$K169=1,$M182=3,$K185=0),$L182-$L166,0))))</f>
        <v>962.336181640625</v>
      </c>
      <c r="S166" s="49">
        <f t="shared" ref="S166" si="729">IF(AND($M166=3,$K169=1,$M170=4,$K173=1),$L170-$L166,IF(AND($M166=3,$K169=1,$M174=4,$K177=1),$L174-$L166,IF(AND($M166=3,$K169=1,$M178=4,$K181=1),$L178-$L166,IF(AND($M166=3,$K169=1,$M182=4,$K185=1),$L182-$L166,0))))</f>
        <v>9450.9869995117187</v>
      </c>
      <c r="T166" s="49">
        <f t="shared" ref="T166" si="730">IF(AND($M166=4,$K169=1,$M170=4,$K173=0),$L170-$L166,IF(AND($M166=4,$K169=1,$M174=4,$K177=0),$L174-$L166,IF(AND($M168=3,$K169=1,$M178=4,$K181=0),$L178-$L166,IF(AND($M166=4,$K169=1,$M182=4,$K185=0),$L182-$L166,0))))</f>
        <v>0</v>
      </c>
      <c r="U166" s="49">
        <f t="shared" ref="U166" si="731">IF(AND($M166=4,$K169=1,$M170=5,$K173=1),$L170-$L166,IF(AND($M166=4,$K169=1,$M174=5,$K177=1),$L174-$L166,IF(AND($M166=4,$K169=1,$M178=5,$K181=1),$L178-$L166,IF(AND($M166=4,$K169=1,$M182=5,$K185=1),$L182-$L166,0))))</f>
        <v>0</v>
      </c>
      <c r="V166" s="49">
        <f t="shared" ref="V166" si="732">IF(AND($M166=5,$K169=1,$M170=5,$K173=0),$L170-$L166,IF(AND($M166=5,$K169=1,$M174=5,$K177=0),$L174-$L166,IF(AND($M168=5,$K169=1,$M178=5,$K181=0),$L178-$L166,IF(AND($M166=5,$K169=1,$M182=5,$K185=0),$L182-$L166,0))))</f>
        <v>0</v>
      </c>
      <c r="W166" s="49">
        <f t="shared" ref="W166" si="733">IF(AND($M166=5,$K169=1,$M170=1,$K173=1),$L170-$L166,IF(AND($M166=5,$K169=1,$M174=1,$K177=1),$L174-$L166,IF(AND($M166=5,$K169=1,$M178=1,$K181=1),$L178-$L166,IF(AND($M166=5,$K169=1,$M182=1,$K185=1),$L182-$L166,0))))</f>
        <v>0</v>
      </c>
    </row>
    <row r="167" spans="8:23">
      <c r="H167" s="45"/>
      <c r="I167" s="45" t="s">
        <v>1349</v>
      </c>
      <c r="J167" s="17">
        <f t="shared" si="720"/>
        <v>31715746</v>
      </c>
      <c r="K167" s="49">
        <f t="shared" ref="K167" si="734">J167*$B$2</f>
        <v>253725968</v>
      </c>
      <c r="L167" s="49"/>
    </row>
    <row r="168" spans="8:23">
      <c r="H168" s="45"/>
      <c r="I168" s="45" t="s">
        <v>1347</v>
      </c>
      <c r="J168" s="17">
        <f t="shared" si="720"/>
        <v>228</v>
      </c>
      <c r="K168" s="49">
        <f t="shared" ref="K168" si="735">J168*1000000000</f>
        <v>228000000000</v>
      </c>
      <c r="L168" s="49"/>
    </row>
    <row r="169" spans="8:23">
      <c r="H169" s="45"/>
      <c r="I169" s="45" t="s">
        <v>482</v>
      </c>
      <c r="J169" s="17">
        <f t="shared" ref="J169" si="736">HEX2DEC(RIGHT(I169))</f>
        <v>2</v>
      </c>
      <c r="K169" s="49">
        <f t="shared" ref="K169" si="737">HEX2DEC(LEFT(RIGHT(I169,2),1))</f>
        <v>1</v>
      </c>
    </row>
    <row r="170" spans="8:23">
      <c r="H170" s="45"/>
      <c r="I170" s="45" t="s">
        <v>716</v>
      </c>
      <c r="J170" s="17">
        <f t="shared" ref="J170:J172" si="738">HEX2DEC(I170)</f>
        <v>2999</v>
      </c>
      <c r="K170" s="49">
        <f t="shared" ref="K170" si="739">J170*$B$3</f>
        <v>243.00897000000001</v>
      </c>
      <c r="L170" s="49">
        <f t="shared" ref="L170" si="740">K170+K171+K172</f>
        <v>228253726723.00897</v>
      </c>
      <c r="M170" s="50">
        <f t="shared" ref="M170" si="741">J173+1</f>
        <v>2</v>
      </c>
      <c r="N170" s="49">
        <f t="shared" ref="N170" si="742">IF(AND($M170=1,$K173=1,$M174=1,$K177=0),$L174-$L170,IF(AND($M170=1,$K173=1,$M178=1,$K181=0),$L178-$L170,IF(AND($M170=1,$K173=1,$M182=1,$K185=0),$L182-$L170,IF(AND($M170=1,$K173=1,$M186=1,$K189=0),$L186-$L170,0))))</f>
        <v>0</v>
      </c>
      <c r="O170" s="49">
        <f t="shared" ref="O170" si="743">IF(AND($M170=1,$K173=1,$M174=2,$K177=1),$L174-$L170,IF(AND($M170=1,$K173=1,$M178=2,$K181=1),$L178-$L170,IF(AND($M170=1,$K173=1,$M182=2,$K185=1),$L182-$L170,IF(AND($M170=1,$K173=1,$M186=2,$K189=1),$L186-$L170,0))))</f>
        <v>0</v>
      </c>
      <c r="P170" s="49">
        <f t="shared" ref="P170" si="744">IF(AND($M170=2,$K173=1,$M174=2,$K177=0),$L174-$L170,IF(AND($M170=2,$K173=1,$M178=2,$K181=0),$L178-$L170,IF(AND($M170=2,$K173=1,$M182=2,$K185=0),$L182-$L170,IF(AND($M170=2,$K173=1,$M186=2,$K189=0),$L186-$L170,0))))</f>
        <v>0</v>
      </c>
      <c r="Q170" s="49">
        <f t="shared" ref="Q170" si="745">IF(AND($M170=2,$K173=1,$M174=3,$K177=1),$L174-$L170,IF(AND($M170=2,$K173=1,$M178=3,$K181=1),$L178-$L170,IF(AND($M170=2,$K173=1,$M182=3,$K185=1),$L182-$L170,IF(AND($M170=2,$K173=1,$M186=3,$K189=1),$L186-$L170,0))))</f>
        <v>0</v>
      </c>
      <c r="R170" s="49">
        <f t="shared" ref="R170" si="746">IF(AND($M170=3,$K173=1,$M174=3,$K177=0),$L174-$L170,IF(AND($M170=3,$K173=1,$M178=3,$K181=0),$L178-$L170,IF(AND($M170=3,$K173=1,$M182=3,$K185=0),$L182-$L170,IF(AND($M170=3,$K173=1,$M186=3,$K189=0),$L186-$L170,0))))</f>
        <v>0</v>
      </c>
      <c r="S170" s="49">
        <f t="shared" ref="S170" si="747">IF(AND($M170=3,$K173=1,$M174=4,$K177=1),$L174-$L170,IF(AND($M170=3,$K173=1,$M178=4,$K181=1),$L178-$L170,IF(AND($M170=3,$K173=1,$M182=4,$K185=1),$L182-$L170,IF(AND($M170=3,$K173=1,$M186=4,$K189=1),$L186-$L170,0))))</f>
        <v>0</v>
      </c>
      <c r="T170" s="49">
        <f t="shared" ref="T170" si="748">IF(AND($M170=4,$K173=1,$M174=4,$K177=0),$L174-$L170,IF(AND($M170=4,$K173=1,$M178=4,$K181=0),$L178-$L170,IF(AND($M172=3,$K173=1,$M182=4,$K185=0),$L182-$L170,IF(AND($M170=4,$K173=1,$M186=4,$K189=0),$L186-$L170,0))))</f>
        <v>0</v>
      </c>
      <c r="U170" s="49">
        <f t="shared" ref="U170" si="749">IF(AND($M170=4,$K173=1,$M174=5,$K177=1),$L174-$L170,IF(AND($M170=4,$K173=1,$M178=5,$K181=1),$L178-$L170,IF(AND($M170=4,$K173=1,$M182=5,$K185=1),$L182-$L170,IF(AND($M170=4,$K173=1,$M186=5,$K189=1),$L186-$L170,0))))</f>
        <v>0</v>
      </c>
      <c r="V170" s="49">
        <f t="shared" ref="V170" si="750">IF(AND($M170=5,$K173=1,$M174=5,$K177=0),$L174-$L170,IF(AND($M170=5,$K173=1,$M178=5,$K181=0),$L178-$L170,IF(AND($M172=5,$K173=1,$M182=5,$K185=0),$L182-$L170,IF(AND($M170=5,$K173=1,$M186=5,$K189=0),$L186-$L170,0))))</f>
        <v>0</v>
      </c>
      <c r="W170" s="49">
        <f t="shared" ref="W170" si="751">IF(AND($M170=5,$K173=1,$M174=1,$K177=1),$L174-$L170,IF(AND($M170=5,$K173=1,$M178=1,$K181=1),$L178-$L170,IF(AND($M170=5,$K173=1,$M182=1,$K185=1),$L182-$L170,IF(AND($M170=5,$K173=1,$M186=1,$K189=1),$L186-$L170,0))))</f>
        <v>0</v>
      </c>
    </row>
    <row r="171" spans="8:23">
      <c r="H171" s="45"/>
      <c r="I171" s="45" t="s">
        <v>1350</v>
      </c>
      <c r="J171" s="17">
        <f t="shared" si="738"/>
        <v>31715810</v>
      </c>
      <c r="K171" s="49">
        <f t="shared" ref="K171" si="752">J171*$B$2</f>
        <v>253726480</v>
      </c>
      <c r="L171" s="49"/>
    </row>
    <row r="172" spans="8:23">
      <c r="H172" s="45"/>
      <c r="I172" s="45" t="s">
        <v>1347</v>
      </c>
      <c r="J172" s="17">
        <f t="shared" si="738"/>
        <v>228</v>
      </c>
      <c r="K172" s="49">
        <f t="shared" ref="K172" si="753">J172*1000000000</f>
        <v>228000000000</v>
      </c>
      <c r="L172" s="49"/>
    </row>
    <row r="173" spans="8:23">
      <c r="H173" s="45"/>
      <c r="I173" s="45" t="s">
        <v>484</v>
      </c>
      <c r="J173" s="17">
        <f t="shared" ref="J173" si="754">HEX2DEC(RIGHT(I173))</f>
        <v>1</v>
      </c>
      <c r="K173" s="49">
        <f t="shared" ref="K173" si="755">HEX2DEC(LEFT(RIGHT(I173,2),1))</f>
        <v>0</v>
      </c>
    </row>
    <row r="174" spans="8:23">
      <c r="H174" s="45"/>
      <c r="I174" s="45" t="s">
        <v>1351</v>
      </c>
      <c r="J174" s="17">
        <f t="shared" ref="J174:J176" si="756">HEX2DEC(I174)</f>
        <v>2688</v>
      </c>
      <c r="K174" s="49">
        <f t="shared" ref="K174" si="757">J174*$B$3</f>
        <v>217.80864000000003</v>
      </c>
      <c r="L174" s="49">
        <f t="shared" ref="L174" si="758">K174+K175+K176</f>
        <v>228253727209.80865</v>
      </c>
      <c r="M174" s="50">
        <f t="shared" ref="M174" si="759">J177+1</f>
        <v>3</v>
      </c>
      <c r="N174" s="49">
        <f t="shared" ref="N174" si="760">IF(AND($M174=1,$K177=1,$M178=1,$K181=0),$L178-$L174,IF(AND($M174=1,$K177=1,$M182=1,$K185=0),$L182-$L174,IF(AND($M174=1,$K177=1,$M186=1,$K189=0),$L186-$L174,IF(AND($M174=1,$K177=1,$M190=1,$K193=0),$L190-$L174,0))))</f>
        <v>0</v>
      </c>
      <c r="O174" s="49">
        <f t="shared" ref="O174" si="761">IF(AND($M174=1,$K177=1,$M178=2,$K181=1),$L178-$L174,IF(AND($M174=1,$K177=1,$M182=2,$K185=1),$L182-$L174,IF(AND($M174=1,$K177=1,$M186=2,$K189=1),$L186-$L174,IF(AND($M174=1,$K177=1,$M190=2,$K193=1),$L190-$L174,0))))</f>
        <v>0</v>
      </c>
      <c r="P174" s="49">
        <f t="shared" ref="P174" si="762">IF(AND($M174=2,$K177=1,$M178=2,$K181=0),$L178-$L174,IF(AND($M174=2,$K177=1,$M182=2,$K185=0),$L182-$L174,IF(AND($M174=2,$K177=1,$M186=2,$K189=0),$L186-$L174,IF(AND($M174=2,$K177=1,$M190=2,$K193=0),$L190-$L174,0))))</f>
        <v>0</v>
      </c>
      <c r="Q174" s="49">
        <f t="shared" ref="Q174" si="763">IF(AND($M174=2,$K177=1,$M178=3,$K181=1),$L178-$L174,IF(AND($M174=2,$K177=1,$M182=3,$K185=1),$L182-$L174,IF(AND($M174=2,$K177=1,$M186=3,$K189=1),$L186-$L174,IF(AND($M174=2,$K177=1,$M190=3,$K193=1),$L190-$L174,0))))</f>
        <v>0</v>
      </c>
      <c r="R174" s="49">
        <f t="shared" ref="R174" si="764">IF(AND($M174=3,$K177=1,$M178=3,$K181=0),$L178-$L174,IF(AND($M174=3,$K177=1,$M182=3,$K185=0),$L182-$L174,IF(AND($M174=3,$K177=1,$M186=3,$K189=0),$L186-$L174,IF(AND($M174=3,$K177=1,$M190=3,$K193=0),$L190-$L174,0))))</f>
        <v>0</v>
      </c>
      <c r="S174" s="49">
        <f t="shared" ref="S174" si="765">IF(AND($M174=3,$K177=1,$M178=4,$K181=1),$L178-$L174,IF(AND($M174=3,$K177=1,$M182=4,$K185=1),$L182-$L174,IF(AND($M174=3,$K177=1,$M186=4,$K189=1),$L186-$L174,IF(AND($M174=3,$K177=1,$M190=4,$K193=1),$L190-$L174,0))))</f>
        <v>0</v>
      </c>
      <c r="T174" s="49">
        <f t="shared" ref="T174" si="766">IF(AND($M174=4,$K177=1,$M178=4,$K181=0),$L178-$L174,IF(AND($M174=4,$K177=1,$M182=4,$K185=0),$L182-$L174,IF(AND($M176=3,$K177=1,$M186=4,$K189=0),$L186-$L174,IF(AND($M174=4,$K177=1,$M190=4,$K193=0),$L190-$L174,0))))</f>
        <v>0</v>
      </c>
      <c r="U174" s="49">
        <f t="shared" ref="U174" si="767">IF(AND($M174=4,$K177=1,$M178=5,$K181=1),$L178-$L174,IF(AND($M174=4,$K177=1,$M182=5,$K185=1),$L182-$L174,IF(AND($M174=4,$K177=1,$M186=5,$K189=1),$L186-$L174,IF(AND($M174=4,$K177=1,$M190=5,$K193=1),$L190-$L174,0))))</f>
        <v>0</v>
      </c>
      <c r="V174" s="49">
        <f t="shared" ref="V174" si="768">IF(AND($M174=5,$K177=1,$M178=5,$K181=0),$L178-$L174,IF(AND($M174=5,$K177=1,$M182=5,$K185=0),$L182-$L174,IF(AND($M176=5,$K177=1,$M186=5,$K189=0),$L186-$L174,IF(AND($M174=5,$K177=1,$M190=5,$K193=0),$L190-$L174,0))))</f>
        <v>0</v>
      </c>
      <c r="W174" s="49">
        <f t="shared" ref="W174" si="769">IF(AND($M174=5,$K177=1,$M178=1,$K181=1),$L178-$L174,IF(AND($M174=5,$K177=1,$M182=1,$K185=1),$L182-$L174,IF(AND($M174=5,$K177=1,$M186=1,$K189=1),$L186-$L174,IF(AND($M174=5,$K177=1,$M190=1,$K193=1),$L190-$L174,0))))</f>
        <v>0</v>
      </c>
    </row>
    <row r="175" spans="8:23">
      <c r="H175" s="45"/>
      <c r="I175" s="45" t="s">
        <v>1352</v>
      </c>
      <c r="J175" s="17">
        <f t="shared" si="756"/>
        <v>31715874</v>
      </c>
      <c r="K175" s="49">
        <f t="shared" ref="K175" si="770">J175*$B$2</f>
        <v>253726992</v>
      </c>
      <c r="L175" s="49"/>
    </row>
    <row r="176" spans="8:23">
      <c r="H176" s="45"/>
      <c r="I176" s="45" t="s">
        <v>1347</v>
      </c>
      <c r="J176" s="17">
        <f t="shared" si="756"/>
        <v>228</v>
      </c>
      <c r="K176" s="49">
        <f t="shared" ref="K176" si="771">J176*1000000000</f>
        <v>228000000000</v>
      </c>
      <c r="L176" s="49"/>
    </row>
    <row r="177" spans="8:23">
      <c r="H177" s="45"/>
      <c r="I177" s="45" t="s">
        <v>706</v>
      </c>
      <c r="J177" s="17">
        <f t="shared" ref="J177" si="772">HEX2DEC(RIGHT(I177))</f>
        <v>2</v>
      </c>
      <c r="K177" s="49">
        <f t="shared" ref="K177" si="773">HEX2DEC(LEFT(RIGHT(I177,2),1))</f>
        <v>0</v>
      </c>
    </row>
    <row r="178" spans="8:23">
      <c r="H178" s="45"/>
      <c r="I178" s="45" t="s">
        <v>1353</v>
      </c>
      <c r="J178" s="17">
        <f t="shared" ref="J178:J180" si="774">HEX2DEC(I178)</f>
        <v>6349</v>
      </c>
      <c r="K178" s="49">
        <f t="shared" ref="K178" si="775">J178*$B$3</f>
        <v>514.45947000000001</v>
      </c>
      <c r="L178" s="49">
        <f t="shared" ref="L178" si="776">K178+K179+K180</f>
        <v>228253735698.45947</v>
      </c>
      <c r="M178" s="50">
        <f t="shared" ref="M178" si="777">J181+1</f>
        <v>4</v>
      </c>
      <c r="N178" s="49">
        <f t="shared" ref="N178" si="778">IF(AND($M178=1,$K181=1,$M182=1,$K185=0),$L182-$L178,IF(AND($M178=1,$K181=1,$M186=1,$K189=0),$L186-$L178,IF(AND($M178=1,$K181=1,$M190=1,$K193=0),$L190-$L178,IF(AND($M178=1,$K181=1,$M194=1,$K197=0),$L194-$L178,0))))</f>
        <v>0</v>
      </c>
      <c r="O178" s="49">
        <f t="shared" ref="O178" si="779">IF(AND($M178=1,$K181=1,$M182=2,$K185=1),$L182-$L178,IF(AND($M178=1,$K181=1,$M186=2,$K189=1),$L186-$L178,IF(AND($M178=1,$K181=1,$M190=2,$K193=1),$L190-$L178,IF(AND($M178=1,$K181=1,$M194=2,$K197=1),$L194-$L178,0))))</f>
        <v>0</v>
      </c>
      <c r="P178" s="49">
        <f t="shared" ref="P178" si="780">IF(AND($M178=2,$K181=1,$M182=2,$K185=0),$L182-$L178,IF(AND($M178=2,$K181=1,$M186=2,$K189=0),$L186-$L178,IF(AND($M178=2,$K181=1,$M190=2,$K193=0),$L190-$L178,IF(AND($M178=2,$K181=1,$M194=2,$K197=0),$L194-$L178,0))))</f>
        <v>0</v>
      </c>
      <c r="Q178" s="49">
        <f t="shared" ref="Q178" si="781">IF(AND($M178=2,$K181=1,$M182=3,$K185=1),$L182-$L178,IF(AND($M178=2,$K181=1,$M186=3,$K189=1),$L186-$L178,IF(AND($M178=2,$K181=1,$M190=3,$K193=1),$L190-$L178,IF(AND($M178=2,$K181=1,$M194=3,$K197=1),$L194-$L178,0))))</f>
        <v>0</v>
      </c>
      <c r="R178" s="49">
        <f t="shared" ref="R178" si="782">IF(AND($M178=3,$K181=1,$M182=3,$K185=0),$L182-$L178,IF(AND($M178=3,$K181=1,$M186=3,$K189=0),$L186-$L178,IF(AND($M178=3,$K181=1,$M190=3,$K193=0),$L190-$L178,IF(AND($M178=3,$K181=1,$M194=3,$K197=0),$L194-$L178,0))))</f>
        <v>0</v>
      </c>
      <c r="S178" s="49">
        <f t="shared" ref="S178" si="783">IF(AND($M178=3,$K181=1,$M182=4,$K185=1),$L182-$L178,IF(AND($M178=3,$K181=1,$M186=4,$K189=1),$L186-$L178,IF(AND($M178=3,$K181=1,$M190=4,$K193=1),$L190-$L178,IF(AND($M178=3,$K181=1,$M194=4,$K197=1),$L194-$L178,0))))</f>
        <v>0</v>
      </c>
      <c r="T178" s="49">
        <f t="shared" ref="T178" si="784">IF(AND($M178=4,$K181=1,$M182=4,$K185=0),$L182-$L178,IF(AND($M178=4,$K181=1,$M186=4,$K189=0),$L186-$L178,IF(AND($M180=3,$K181=1,$M190=4,$K193=0),$L190-$L178,IF(AND($M178=4,$K181=1,$M194=4,$K197=0),$L194-$L178,0))))</f>
        <v>1020.4346923828125</v>
      </c>
      <c r="U178" s="49">
        <f t="shared" ref="U178" si="785">IF(AND($M178=4,$K181=1,$M182=5,$K185=1),$L182-$L178,IF(AND($M178=4,$K181=1,$M186=5,$K189=1),$L186-$L178,IF(AND($M178=4,$K181=1,$M190=5,$K193=1),$L190-$L178,IF(AND($M178=4,$K181=1,$M194=5,$K197=1),$L194-$L178,0))))</f>
        <v>12324.787628173828</v>
      </c>
      <c r="V178" s="49">
        <f t="shared" ref="V178" si="786">IF(AND($M178=5,$K181=1,$M182=5,$K185=0),$L182-$L178,IF(AND($M178=5,$K181=1,$M186=5,$K189=0),$L186-$L178,IF(AND($M180=5,$K181=1,$M190=5,$K193=0),$L190-$L178,IF(AND($M178=5,$K181=1,$M194=5,$K197=0),$L194-$L178,0))))</f>
        <v>0</v>
      </c>
      <c r="W178" s="49">
        <f t="shared" ref="W178" si="787">IF(AND($M178=5,$K181=1,$M182=1,$K185=1),$L182-$L178,IF(AND($M178=5,$K181=1,$M186=1,$K189=1),$L186-$L178,IF(AND($M178=5,$K181=1,$M190=1,$K193=1),$L190-$L178,IF(AND($M178=5,$K181=1,$M194=1,$K197=1),$L194-$L178,0))))</f>
        <v>0</v>
      </c>
    </row>
    <row r="179" spans="8:23">
      <c r="H179" s="45"/>
      <c r="I179" s="45" t="s">
        <v>1354</v>
      </c>
      <c r="J179" s="17">
        <f t="shared" si="774"/>
        <v>31716898</v>
      </c>
      <c r="K179" s="49">
        <f t="shared" ref="K179" si="788">J179*$B$2</f>
        <v>253735184</v>
      </c>
      <c r="L179" s="49"/>
    </row>
    <row r="180" spans="8:23">
      <c r="H180" s="45"/>
      <c r="I180" s="45" t="s">
        <v>1347</v>
      </c>
      <c r="J180" s="17">
        <f t="shared" si="774"/>
        <v>228</v>
      </c>
      <c r="K180" s="49">
        <f t="shared" ref="K180" si="789">J180*1000000000</f>
        <v>228000000000</v>
      </c>
      <c r="L180" s="49"/>
    </row>
    <row r="181" spans="8:23">
      <c r="H181" s="45"/>
      <c r="I181" s="45" t="s">
        <v>491</v>
      </c>
      <c r="J181" s="17">
        <f t="shared" ref="J181" si="790">HEX2DEC(RIGHT(I181))</f>
        <v>3</v>
      </c>
      <c r="K181" s="49">
        <f t="shared" ref="K181" si="791">HEX2DEC(LEFT(RIGHT(I181,2),1))</f>
        <v>1</v>
      </c>
    </row>
    <row r="182" spans="8:23">
      <c r="H182" s="45"/>
      <c r="I182" s="45" t="s">
        <v>1355</v>
      </c>
      <c r="J182" s="17">
        <f t="shared" ref="J182:J184" si="792">HEX2DEC(I182)</f>
        <v>6305</v>
      </c>
      <c r="K182" s="49">
        <f t="shared" ref="K182" si="793">J182*$B$3</f>
        <v>510.89415000000002</v>
      </c>
      <c r="L182" s="49">
        <f t="shared" ref="L182" si="794">K182+K183+K184</f>
        <v>228253736718.89417</v>
      </c>
      <c r="M182" s="50">
        <f t="shared" ref="M182" si="795">J185+1</f>
        <v>4</v>
      </c>
      <c r="N182" s="49">
        <f t="shared" ref="N182" si="796">IF(AND($M182=1,$K185=1,$M186=1,$K189=0),$L186-$L182,IF(AND($M182=1,$K185=1,$M190=1,$K193=0),$L190-$L182,IF(AND($M182=1,$K185=1,$M194=1,$K197=0),$L194-$L182,IF(AND($M182=1,$K185=1,$M198=1,$K201=0),$L198-$L182,0))))</f>
        <v>0</v>
      </c>
      <c r="O182" s="49">
        <f t="shared" ref="O182" si="797">IF(AND($M182=1,$K185=1,$M186=2,$K189=1),$L186-$L182,IF(AND($M182=1,$K185=1,$M190=2,$K193=1),$L190-$L182,IF(AND($M182=1,$K185=1,$M194=2,$K197=1),$L194-$L182,IF(AND($M182=1,$K185=1,$M198=2,$K201=1),$L198-$L182,0))))</f>
        <v>0</v>
      </c>
      <c r="P182" s="49">
        <f t="shared" ref="P182" si="798">IF(AND($M182=2,$K185=1,$M186=2,$K189=0),$L186-$L182,IF(AND($M182=2,$K185=1,$M190=2,$K193=0),$L190-$L182,IF(AND($M182=2,$K185=1,$M194=2,$K197=0),$L194-$L182,IF(AND($M182=2,$K185=1,$M198=2,$K201=0),$L198-$L182,0))))</f>
        <v>0</v>
      </c>
      <c r="Q182" s="49">
        <f t="shared" ref="Q182" si="799">IF(AND($M182=2,$K185=1,$M186=3,$K189=1),$L186-$L182,IF(AND($M182=2,$K185=1,$M190=3,$K193=1),$L190-$L182,IF(AND($M182=2,$K185=1,$M194=3,$K197=1),$L194-$L182,IF(AND($M182=2,$K185=1,$M198=3,$K201=1),$L198-$L182,0))))</f>
        <v>0</v>
      </c>
      <c r="R182" s="49">
        <f t="shared" ref="R182" si="800">IF(AND($M182=3,$K185=1,$M186=3,$K189=0),$L186-$L182,IF(AND($M182=3,$K185=1,$M190=3,$K193=0),$L190-$L182,IF(AND($M182=3,$K185=1,$M194=3,$K197=0),$L194-$L182,IF(AND($M182=3,$K185=1,$M198=3,$K201=0),$L198-$L182,0))))</f>
        <v>0</v>
      </c>
      <c r="S182" s="49">
        <f t="shared" ref="S182" si="801">IF(AND($M182=3,$K185=1,$M186=4,$K189=1),$L186-$L182,IF(AND($M182=3,$K185=1,$M190=4,$K193=1),$L190-$L182,IF(AND($M182=3,$K185=1,$M194=4,$K197=1),$L194-$L182,IF(AND($M182=3,$K185=1,$M198=4,$K201=1),$L198-$L182,0))))</f>
        <v>0</v>
      </c>
      <c r="T182" s="49">
        <f t="shared" ref="T182" si="802">IF(AND($M182=4,$K185=1,$M186=4,$K189=0),$L186-$L182,IF(AND($M182=4,$K185=1,$M190=4,$K193=0),$L190-$L182,IF(AND($M184=3,$K185=1,$M194=4,$K197=0),$L194-$L182,IF(AND($M182=4,$K185=1,$M198=4,$K201=0),$L198-$L182,0))))</f>
        <v>0</v>
      </c>
      <c r="U182" s="49">
        <f t="shared" ref="U182" si="803">IF(AND($M182=4,$K185=1,$M186=5,$K189=1),$L186-$L182,IF(AND($M182=4,$K185=1,$M190=5,$K193=1),$L190-$L182,IF(AND($M182=4,$K185=1,$M194=5,$K197=1),$L194-$L182,IF(AND($M182=4,$K185=1,$M198=5,$K201=1),$L198-$L182,0))))</f>
        <v>0</v>
      </c>
      <c r="V182" s="49">
        <f t="shared" ref="V182" si="804">IF(AND($M182=5,$K185=1,$M186=5,$K189=0),$L186-$L182,IF(AND($M182=5,$K185=1,$M190=5,$K193=0),$L190-$L182,IF(AND($M184=5,$K185=1,$M194=5,$K197=0),$L194-$L182,IF(AND($M182=5,$K185=1,$M198=5,$K201=0),$L198-$L182,0))))</f>
        <v>0</v>
      </c>
      <c r="W182" s="49">
        <f t="shared" ref="W182" si="805">IF(AND($M182=5,$K185=1,$M186=1,$K189=1),$L186-$L182,IF(AND($M182=5,$K185=1,$M190=1,$K193=1),$L190-$L182,IF(AND($M182=5,$K185=1,$M194=1,$K197=1),$L194-$L182,IF(AND($M182=5,$K185=1,$M198=1,$K201=1),$L198-$L182,0))))</f>
        <v>0</v>
      </c>
    </row>
    <row r="183" spans="8:23">
      <c r="H183" s="45"/>
      <c r="I183" s="45" t="s">
        <v>1356</v>
      </c>
      <c r="J183" s="17">
        <f t="shared" si="792"/>
        <v>31717026</v>
      </c>
      <c r="K183" s="49">
        <f t="shared" ref="K183" si="806">J183*$B$2</f>
        <v>253736208</v>
      </c>
      <c r="L183" s="49"/>
    </row>
    <row r="184" spans="8:23">
      <c r="H184" s="45"/>
      <c r="I184" s="45" t="s">
        <v>1347</v>
      </c>
      <c r="J184" s="17">
        <f t="shared" si="792"/>
        <v>228</v>
      </c>
      <c r="K184" s="49">
        <f t="shared" ref="K184" si="807">J184*1000000000</f>
        <v>228000000000</v>
      </c>
      <c r="L184" s="49"/>
    </row>
    <row r="185" spans="8:23">
      <c r="H185" s="45"/>
      <c r="I185" s="45" t="s">
        <v>1225</v>
      </c>
      <c r="J185" s="17">
        <f t="shared" ref="J185" si="808">HEX2DEC(RIGHT(I185))</f>
        <v>3</v>
      </c>
      <c r="K185" s="49">
        <f t="shared" ref="K185" si="809">HEX2DEC(LEFT(RIGHT(I185,2),1))</f>
        <v>0</v>
      </c>
    </row>
    <row r="186" spans="8:23">
      <c r="H186" s="45"/>
      <c r="I186" s="45" t="s">
        <v>1357</v>
      </c>
      <c r="J186" s="17">
        <f t="shared" ref="J186:J188" si="810">HEX2DEC(I186)</f>
        <v>6803</v>
      </c>
      <c r="K186" s="49">
        <f t="shared" ref="K186" si="811">J186*$B$3</f>
        <v>551.24709000000007</v>
      </c>
      <c r="L186" s="49">
        <f t="shared" ref="L186" si="812">K186+K187+K188</f>
        <v>228253748023.2471</v>
      </c>
      <c r="M186" s="50">
        <f t="shared" ref="M186" si="813">J189+1</f>
        <v>5</v>
      </c>
      <c r="N186" s="49">
        <f t="shared" ref="N186" si="814">IF(AND($M186=1,$K189=1,$M190=1,$K193=0),$L190-$L186,IF(AND($M186=1,$K189=1,$M194=1,$K197=0),$L194-$L186,IF(AND($M186=1,$K189=1,$M198=1,$K201=0),$L198-$L186,IF(AND($M186=1,$K189=1,$M202=1,$K205=0),$L202-$L186,0))))</f>
        <v>0</v>
      </c>
      <c r="O186" s="49">
        <f t="shared" ref="O186" si="815">IF(AND($M186=1,$K189=1,$M190=2,$K193=1),$L190-$L186,IF(AND($M186=1,$K189=1,$M194=2,$K197=1),$L194-$L186,IF(AND($M186=1,$K189=1,$M198=2,$K201=1),$L198-$L186,IF(AND($M186=1,$K189=1,$M202=2,$K205=1),$L202-$L186,0))))</f>
        <v>0</v>
      </c>
      <c r="P186" s="49">
        <f t="shared" ref="P186" si="816">IF(AND($M186=2,$K189=1,$M190=2,$K193=0),$L190-$L186,IF(AND($M186=2,$K189=1,$M194=2,$K197=0),$L194-$L186,IF(AND($M186=2,$K189=1,$M198=2,$K201=0),$L198-$L186,IF(AND($M186=2,$K189=1,$M202=2,$K205=0),$L202-$L186,0))))</f>
        <v>0</v>
      </c>
      <c r="Q186" s="49">
        <f t="shared" ref="Q186" si="817">IF(AND($M186=2,$K189=1,$M190=3,$K193=1),$L190-$L186,IF(AND($M186=2,$K189=1,$M194=3,$K197=1),$L194-$L186,IF(AND($M186=2,$K189=1,$M198=3,$K201=1),$L198-$L186,IF(AND($M186=2,$K189=1,$M202=3,$K205=1),$L202-$L186,0))))</f>
        <v>0</v>
      </c>
      <c r="R186" s="49">
        <f t="shared" ref="R186" si="818">IF(AND($M186=3,$K189=1,$M190=3,$K193=0),$L190-$L186,IF(AND($M186=3,$K189=1,$M194=3,$K197=0),$L194-$L186,IF(AND($M186=3,$K189=1,$M198=3,$K201=0),$L198-$L186,IF(AND($M186=3,$K189=1,$M202=3,$K205=0),$L202-$L186,0))))</f>
        <v>0</v>
      </c>
      <c r="S186" s="49">
        <f t="shared" ref="S186" si="819">IF(AND($M186=3,$K189=1,$M190=4,$K193=1),$L190-$L186,IF(AND($M186=3,$K189=1,$M194=4,$K197=1),$L194-$L186,IF(AND($M186=3,$K189=1,$M198=4,$K201=1),$L198-$L186,IF(AND($M186=3,$K189=1,$M202=4,$K205=1),$L202-$L186,0))))</f>
        <v>0</v>
      </c>
      <c r="T186" s="49">
        <f t="shared" ref="T186" si="820">IF(AND($M186=4,$K189=1,$M190=4,$K193=0),$L190-$L186,IF(AND($M186=4,$K189=1,$M194=4,$K197=0),$L194-$L186,IF(AND($M188=3,$K189=1,$M198=4,$K201=0),$L198-$L186,IF(AND($M186=4,$K189=1,$M202=4,$K205=0),$L202-$L186,0))))</f>
        <v>0</v>
      </c>
      <c r="U186" s="49">
        <f t="shared" ref="U186" si="821">IF(AND($M186=4,$K189=1,$M190=5,$K193=1),$L190-$L186,IF(AND($M186=4,$K189=1,$M194=5,$K197=1),$L194-$L186,IF(AND($M186=4,$K189=1,$M198=5,$K201=1),$L198-$L186,IF(AND($M186=4,$K189=1,$M202=5,$K205=1),$L202-$L186,0))))</f>
        <v>0</v>
      </c>
      <c r="V186" s="49">
        <f t="shared" ref="V186" si="822">IF(AND($M186=5,$K189=1,$M190=5,$K193=0),$L190-$L186,IF(AND($M186=5,$K189=1,$M194=5,$K197=0),$L194-$L186,IF(AND($M188=5,$K189=1,$M198=5,$K201=0),$L198-$L186,IF(AND($M186=5,$K189=1,$M202=5,$K205=0),$L202-$L186,0))))</f>
        <v>1006.33544921875</v>
      </c>
      <c r="W186" s="49">
        <f t="shared" ref="W186" si="823">IF(AND($M186=5,$K189=1,$M190=1,$K193=1),$L190-$L186,IF(AND($M186=5,$K189=1,$M194=1,$K197=1),$L194-$L186,IF(AND($M186=5,$K189=1,$M198=1,$K201=1),$L198-$L186,IF(AND($M186=5,$K189=1,$M202=1,$K205=1),$L202-$L186,0))))</f>
        <v>0</v>
      </c>
    </row>
    <row r="187" spans="8:23">
      <c r="H187" s="45"/>
      <c r="I187" s="45" t="s">
        <v>1358</v>
      </c>
      <c r="J187" s="17">
        <f t="shared" si="810"/>
        <v>31718434</v>
      </c>
      <c r="K187" s="49">
        <f t="shared" ref="K187" si="824">J187*$B$2</f>
        <v>253747472</v>
      </c>
      <c r="L187" s="49"/>
    </row>
    <row r="188" spans="8:23">
      <c r="H188" s="45"/>
      <c r="I188" s="45" t="s">
        <v>1347</v>
      </c>
      <c r="J188" s="17">
        <f t="shared" si="810"/>
        <v>228</v>
      </c>
      <c r="K188" s="49">
        <f t="shared" ref="K188" si="825">J188*1000000000</f>
        <v>228000000000</v>
      </c>
      <c r="L188" s="49"/>
    </row>
    <row r="189" spans="8:23">
      <c r="H189" s="45"/>
      <c r="I189" s="45" t="s">
        <v>481</v>
      </c>
      <c r="J189" s="17">
        <f t="shared" ref="J189" si="826">HEX2DEC(RIGHT(I189))</f>
        <v>4</v>
      </c>
      <c r="K189" s="49">
        <f t="shared" ref="K189" si="827">HEX2DEC(LEFT(RIGHT(I189,2),1))</f>
        <v>1</v>
      </c>
    </row>
    <row r="190" spans="8:23">
      <c r="H190" s="45"/>
      <c r="I190" s="45" t="s">
        <v>1224</v>
      </c>
      <c r="J190" s="17">
        <f t="shared" ref="J190:J192" si="828">HEX2DEC(I190)</f>
        <v>6585</v>
      </c>
      <c r="K190" s="49">
        <f t="shared" ref="K190" si="829">J190*$B$3</f>
        <v>533.58255000000008</v>
      </c>
      <c r="L190" s="49">
        <f t="shared" ref="L190" si="830">K190+K191+K192</f>
        <v>228253749029.58255</v>
      </c>
      <c r="M190" s="50">
        <f t="shared" ref="M190" si="831">J193+1</f>
        <v>5</v>
      </c>
      <c r="N190" s="49">
        <f t="shared" ref="N190" si="832">IF(AND($M190=1,$K193=1,$M194=1,$K197=0),$L194-$L190,IF(AND($M190=1,$K193=1,$M198=1,$K201=0),$L198-$L190,IF(AND($M190=1,$K193=1,$M202=1,$K205=0),$L202-$L190,IF(AND($M190=1,$K193=1,$M206=1,$K209=0),$L206-$L190,0))))</f>
        <v>0</v>
      </c>
      <c r="O190" s="49">
        <f t="shared" ref="O190" si="833">IF(AND($M190=1,$K193=1,$M194=2,$K197=1),$L194-$L190,IF(AND($M190=1,$K193=1,$M198=2,$K201=1),$L198-$L190,IF(AND($M190=1,$K193=1,$M202=2,$K205=1),$L202-$L190,IF(AND($M190=1,$K193=1,$M206=2,$K209=1),$L206-$L190,0))))</f>
        <v>0</v>
      </c>
      <c r="P190" s="49">
        <f t="shared" ref="P190" si="834">IF(AND($M190=2,$K193=1,$M194=2,$K197=0),$L194-$L190,IF(AND($M190=2,$K193=1,$M198=2,$K201=0),$L198-$L190,IF(AND($M190=2,$K193=1,$M202=2,$K205=0),$L202-$L190,IF(AND($M190=2,$K193=1,$M206=2,$K209=0),$L206-$L190,0))))</f>
        <v>0</v>
      </c>
      <c r="Q190" s="49">
        <f t="shared" ref="Q190" si="835">IF(AND($M190=2,$K193=1,$M194=3,$K197=1),$L194-$L190,IF(AND($M190=2,$K193=1,$M198=3,$K201=1),$L198-$L190,IF(AND($M190=2,$K193=1,$M202=3,$K205=1),$L202-$L190,IF(AND($M190=2,$K193=1,$M206=3,$K209=1),$L206-$L190,0))))</f>
        <v>0</v>
      </c>
      <c r="R190" s="49">
        <f t="shared" ref="R190" si="836">IF(AND($M190=3,$K193=1,$M194=3,$K197=0),$L194-$L190,IF(AND($M190=3,$K193=1,$M198=3,$K201=0),$L198-$L190,IF(AND($M190=3,$K193=1,$M202=3,$K205=0),$L202-$L190,IF(AND($M190=3,$K193=1,$M206=3,$K209=0),$L206-$L190,0))))</f>
        <v>0</v>
      </c>
      <c r="S190" s="49">
        <f t="shared" ref="S190" si="837">IF(AND($M190=3,$K193=1,$M194=4,$K197=1),$L194-$L190,IF(AND($M190=3,$K193=1,$M198=4,$K201=1),$L198-$L190,IF(AND($M190=3,$K193=1,$M202=4,$K205=1),$L202-$L190,IF(AND($M190=3,$K193=1,$M206=4,$K209=1),$L206-$L190,0))))</f>
        <v>0</v>
      </c>
      <c r="T190" s="49">
        <f t="shared" ref="T190" si="838">IF(AND($M190=4,$K193=1,$M194=4,$K197=0),$L194-$L190,IF(AND($M190=4,$K193=1,$M198=4,$K201=0),$L198-$L190,IF(AND($M192=3,$K193=1,$M202=4,$K205=0),$L202-$L190,IF(AND($M190=4,$K193=1,$M206=4,$K209=0),$L206-$L190,0))))</f>
        <v>0</v>
      </c>
      <c r="U190" s="49">
        <f t="shared" ref="U190" si="839">IF(AND($M190=4,$K193=1,$M194=5,$K197=1),$L194-$L190,IF(AND($M190=4,$K193=1,$M198=5,$K201=1),$L198-$L190,IF(AND($M190=4,$K193=1,$M202=5,$K205=1),$L202-$L190,IF(AND($M190=4,$K193=1,$M206=5,$K209=1),$L206-$L190,0))))</f>
        <v>0</v>
      </c>
      <c r="V190" s="49">
        <f t="shared" ref="V190" si="840">IF(AND($M190=5,$K193=1,$M194=5,$K197=0),$L194-$L190,IF(AND($M190=5,$K193=1,$M198=5,$K201=0),$L198-$L190,IF(AND($M192=5,$K193=1,$M202=5,$K205=0),$L202-$L190,IF(AND($M190=5,$K193=1,$M206=5,$K209=0),$L206-$L190,0))))</f>
        <v>0</v>
      </c>
      <c r="W190" s="49">
        <f t="shared" ref="W190" si="841">IF(AND($M190=5,$K193=1,$M194=1,$K197=1),$L194-$L190,IF(AND($M190=5,$K193=1,$M198=1,$K201=1),$L198-$L190,IF(AND($M190=5,$K193=1,$M202=1,$K205=1),$L202-$L190,IF(AND($M190=5,$K193=1,$M206=1,$K209=1),$L206-$L190,0))))</f>
        <v>0</v>
      </c>
    </row>
    <row r="191" spans="8:23">
      <c r="H191" s="45"/>
      <c r="I191" s="45" t="s">
        <v>1359</v>
      </c>
      <c r="J191" s="17">
        <f t="shared" si="828"/>
        <v>31718562</v>
      </c>
      <c r="K191" s="49">
        <f t="shared" ref="K191" si="842">J191*$B$2</f>
        <v>253748496</v>
      </c>
      <c r="L191" s="49"/>
    </row>
    <row r="192" spans="8:23">
      <c r="H192" s="45"/>
      <c r="I192" s="45" t="s">
        <v>1347</v>
      </c>
      <c r="J192" s="17">
        <f t="shared" si="828"/>
        <v>228</v>
      </c>
      <c r="K192" s="49">
        <f t="shared" ref="K192" si="843">J192*1000000000</f>
        <v>228000000000</v>
      </c>
      <c r="L192" s="49"/>
    </row>
    <row r="193" spans="8:23">
      <c r="H193" s="45"/>
      <c r="I193" s="45" t="s">
        <v>1226</v>
      </c>
      <c r="J193" s="17">
        <f t="shared" ref="J193" si="844">HEX2DEC(RIGHT(I193))</f>
        <v>4</v>
      </c>
      <c r="K193" s="49">
        <f t="shared" ref="K193" si="845">HEX2DEC(LEFT(RIGHT(I193,2),1))</f>
        <v>0</v>
      </c>
    </row>
    <row r="194" spans="8:23">
      <c r="H194" s="45"/>
      <c r="I194" s="45" t="s">
        <v>1360</v>
      </c>
      <c r="J194" s="17">
        <f t="shared" ref="J194:J196" si="846">HEX2DEC(I194)</f>
        <v>1630</v>
      </c>
      <c r="K194" s="49">
        <f t="shared" ref="K194" si="847">J194*$B$3</f>
        <v>132.0789</v>
      </c>
      <c r="L194" s="49">
        <f t="shared" ref="L194" si="848">K194+K195+K196</f>
        <v>229253746580.07889</v>
      </c>
      <c r="M194" s="50">
        <f t="shared" ref="M194" si="849">J197+1</f>
        <v>2</v>
      </c>
      <c r="N194" s="49">
        <f t="shared" ref="N194" si="850">IF(AND($M194=1,$K197=1,$M198=1,$K201=0),$L198-$L194,IF(AND($M194=1,$K197=1,$M202=1,$K205=0),$L202-$L194,IF(AND($M194=1,$K197=1,$M206=1,$K209=0),$L206-$L194,IF(AND($M194=1,$K197=1,$M210=1,$K213=0),$L210-$L194,0))))</f>
        <v>0</v>
      </c>
      <c r="O194" s="49">
        <f t="shared" ref="O194" si="851">IF(AND($M194=1,$K197=1,$M198=2,$K201=1),$L198-$L194,IF(AND($M194=1,$K197=1,$M202=2,$K205=1),$L202-$L194,IF(AND($M194=1,$K197=1,$M206=2,$K209=1),$L206-$L194,IF(AND($M194=1,$K197=1,$M210=2,$K213=1),$L210-$L194,0))))</f>
        <v>0</v>
      </c>
      <c r="P194" s="49">
        <f t="shared" ref="P194" si="852">IF(AND($M194=2,$K197=1,$M198=2,$K201=0),$L198-$L194,IF(AND($M194=2,$K197=1,$M202=2,$K205=0),$L202-$L194,IF(AND($M194=2,$K197=1,$M206=2,$K209=0),$L206-$L194,IF(AND($M194=2,$K197=1,$M210=2,$K213=0),$L210-$L194,0))))</f>
        <v>1020.4346923828125</v>
      </c>
      <c r="Q194" s="49">
        <f t="shared" ref="Q194" si="853">IF(AND($M194=2,$K197=1,$M198=3,$K201=1),$L198-$L194,IF(AND($M194=2,$K197=1,$M202=3,$K205=1),$L202-$L194,IF(AND($M194=2,$K197=1,$M206=3,$K209=1),$L206-$L194,IF(AND($M194=2,$K197=1,$M210=3,$K213=1),$L210-$L194,0))))</f>
        <v>544.97921752929687</v>
      </c>
      <c r="R194" s="49">
        <f t="shared" ref="R194" si="854">IF(AND($M194=3,$K197=1,$M198=3,$K201=0),$L198-$L194,IF(AND($M194=3,$K197=1,$M202=3,$K205=0),$L202-$L194,IF(AND($M194=3,$K197=1,$M206=3,$K209=0),$L206-$L194,IF(AND($M194=3,$K197=1,$M210=3,$K213=0),$L210-$L194,0))))</f>
        <v>0</v>
      </c>
      <c r="S194" s="49">
        <f t="shared" ref="S194" si="855">IF(AND($M194=3,$K197=1,$M198=4,$K201=1),$L198-$L194,IF(AND($M194=3,$K197=1,$M202=4,$K205=1),$L202-$L194,IF(AND($M194=3,$K197=1,$M206=4,$K209=1),$L206-$L194,IF(AND($M194=3,$K197=1,$M210=4,$K213=1),$L210-$L194,0))))</f>
        <v>0</v>
      </c>
      <c r="T194" s="49">
        <f t="shared" ref="T194" si="856">IF(AND($M194=4,$K197=1,$M198=4,$K201=0),$L198-$L194,IF(AND($M194=4,$K197=1,$M202=4,$K205=0),$L202-$L194,IF(AND($M196=3,$K197=1,$M206=4,$K209=0),$L206-$L194,IF(AND($M194=4,$K197=1,$M210=4,$K213=0),$L210-$L194,0))))</f>
        <v>0</v>
      </c>
      <c r="U194" s="49">
        <f t="shared" ref="U194" si="857">IF(AND($M194=4,$K197=1,$M198=5,$K201=1),$L198-$L194,IF(AND($M194=4,$K197=1,$M202=5,$K205=1),$L202-$L194,IF(AND($M194=4,$K197=1,$M206=5,$K209=1),$L206-$L194,IF(AND($M194=4,$K197=1,$M210=5,$K213=1),$L210-$L194,0))))</f>
        <v>0</v>
      </c>
      <c r="V194" s="49">
        <f t="shared" ref="V194" si="858">IF(AND($M194=5,$K197=1,$M198=5,$K201=0),$L198-$L194,IF(AND($M194=5,$K197=1,$M202=5,$K205=0),$L202-$L194,IF(AND($M196=5,$K197=1,$M206=5,$K209=0),$L206-$L194,IF(AND($M194=5,$K197=1,$M210=5,$K213=0),$L210-$L194,0))))</f>
        <v>0</v>
      </c>
      <c r="W194" s="49">
        <f t="shared" ref="W194" si="859">IF(AND($M194=5,$K197=1,$M198=1,$K201=1),$L198-$L194,IF(AND($M194=5,$K197=1,$M202=1,$K205=1),$L202-$L194,IF(AND($M194=5,$K197=1,$M206=1,$K209=1),$L206-$L194,IF(AND($M194=5,$K197=1,$M210=1,$K213=1),$L210-$L194,0))))</f>
        <v>0</v>
      </c>
    </row>
    <row r="195" spans="8:23">
      <c r="H195" s="45"/>
      <c r="I195" s="45" t="s">
        <v>1361</v>
      </c>
      <c r="J195" s="17">
        <f t="shared" si="846"/>
        <v>31718306</v>
      </c>
      <c r="K195" s="49">
        <f t="shared" ref="K195" si="860">J195*$B$2</f>
        <v>253746448</v>
      </c>
      <c r="L195" s="49"/>
    </row>
    <row r="196" spans="8:23">
      <c r="H196" s="45"/>
      <c r="I196" s="45" t="s">
        <v>1362</v>
      </c>
      <c r="J196" s="17">
        <f t="shared" si="846"/>
        <v>229</v>
      </c>
      <c r="K196" s="49">
        <f t="shared" ref="K196" si="861">J196*1000000000</f>
        <v>229000000000</v>
      </c>
      <c r="L196" s="49"/>
    </row>
    <row r="197" spans="8:23">
      <c r="H197" s="45"/>
      <c r="I197" s="45" t="s">
        <v>437</v>
      </c>
      <c r="J197" s="17">
        <f t="shared" ref="J197" si="862">HEX2DEC(RIGHT(I197))</f>
        <v>1</v>
      </c>
      <c r="K197" s="49">
        <f t="shared" ref="K197" si="863">HEX2DEC(LEFT(RIGHT(I197,2),1))</f>
        <v>1</v>
      </c>
    </row>
    <row r="198" spans="8:23">
      <c r="H198" s="45"/>
      <c r="I198" s="45" t="s">
        <v>1363</v>
      </c>
      <c r="J198" s="17">
        <f t="shared" ref="J198:J200" si="864">HEX2DEC(I198)</f>
        <v>2037</v>
      </c>
      <c r="K198" s="49">
        <f t="shared" ref="K198" si="865">J198*$B$3</f>
        <v>165.05811</v>
      </c>
      <c r="L198" s="49">
        <f t="shared" ref="L198" si="866">K198+K199+K200</f>
        <v>229253747125.05811</v>
      </c>
      <c r="M198" s="50">
        <f t="shared" ref="M198" si="867">J201+1</f>
        <v>3</v>
      </c>
      <c r="N198" s="49">
        <f t="shared" ref="N198" si="868">IF(AND($M198=1,$K201=1,$M202=1,$K205=0),$L202-$L198,IF(AND($M198=1,$K201=1,$M206=1,$K209=0),$L206-$L198,IF(AND($M198=1,$K201=1,$M210=1,$K213=0),$L210-$L198,IF(AND($M198=1,$K201=1,$M214=1,$K217=0),$L214-$L198,0))))</f>
        <v>0</v>
      </c>
      <c r="O198" s="49">
        <f t="shared" ref="O198" si="869">IF(AND($M198=1,$K201=1,$M202=2,$K205=1),$L202-$L198,IF(AND($M198=1,$K201=1,$M206=2,$K209=1),$L206-$L198,IF(AND($M198=1,$K201=1,$M210=2,$K213=1),$L210-$L198,IF(AND($M198=1,$K201=1,$M214=2,$K217=1),$L214-$L198,0))))</f>
        <v>0</v>
      </c>
      <c r="P198" s="49">
        <f t="shared" ref="P198" si="870">IF(AND($M198=2,$K201=1,$M202=2,$K205=0),$L202-$L198,IF(AND($M198=2,$K201=1,$M206=2,$K209=0),$L206-$L198,IF(AND($M198=2,$K201=1,$M210=2,$K213=0),$L210-$L198,IF(AND($M198=2,$K201=1,$M214=2,$K217=0),$L214-$L198,0))))</f>
        <v>0</v>
      </c>
      <c r="Q198" s="49">
        <f t="shared" ref="Q198" si="871">IF(AND($M198=2,$K201=1,$M202=3,$K205=1),$L202-$L198,IF(AND($M198=2,$K201=1,$M206=3,$K209=1),$L206-$L198,IF(AND($M198=2,$K201=1,$M210=3,$K213=1),$L210-$L198,IF(AND($M198=2,$K201=1,$M214=3,$K217=1),$L214-$L198,0))))</f>
        <v>0</v>
      </c>
      <c r="R198" s="49">
        <f t="shared" ref="R198" si="872">IF(AND($M198=3,$K201=1,$M202=3,$K205=0),$L202-$L198,IF(AND($M198=3,$K201=1,$M206=3,$K209=0),$L206-$L198,IF(AND($M198=3,$K201=1,$M210=3,$K213=0),$L210-$L198,IF(AND($M198=3,$K201=1,$M214=3,$K217=0),$L214-$L198,0))))</f>
        <v>962.28372192382812</v>
      </c>
      <c r="S198" s="49">
        <f t="shared" ref="S198" si="873">IF(AND($M198=3,$K201=1,$M202=4,$K205=1),$L202-$L198,IF(AND($M198=3,$K201=1,$M206=4,$K209=1),$L206-$L198,IF(AND($M198=3,$K201=1,$M210=4,$K213=1),$L210-$L198,IF(AND($M198=3,$K201=1,$M214=4,$K217=1),$L214-$L198,0))))</f>
        <v>9450.824951171875</v>
      </c>
      <c r="T198" s="49">
        <f t="shared" ref="T198" si="874">IF(AND($M198=4,$K201=1,$M202=4,$K205=0),$L202-$L198,IF(AND($M198=4,$K201=1,$M206=4,$K209=0),$L206-$L198,IF(AND($M200=3,$K201=1,$M210=4,$K213=0),$L210-$L198,IF(AND($M198=4,$K201=1,$M214=4,$K217=0),$L214-$L198,0))))</f>
        <v>0</v>
      </c>
      <c r="U198" s="49">
        <f t="shared" ref="U198" si="875">IF(AND($M198=4,$K201=1,$M202=5,$K205=1),$L202-$L198,IF(AND($M198=4,$K201=1,$M206=5,$K209=1),$L206-$L198,IF(AND($M198=4,$K201=1,$M210=5,$K213=1),$L210-$L198,IF(AND($M198=4,$K201=1,$M214=5,$K217=1),$L214-$L198,0))))</f>
        <v>0</v>
      </c>
      <c r="V198" s="49">
        <f t="shared" ref="V198" si="876">IF(AND($M198=5,$K201=1,$M202=5,$K205=0),$L202-$L198,IF(AND($M198=5,$K201=1,$M206=5,$K209=0),$L206-$L198,IF(AND($M200=5,$K201=1,$M210=5,$K213=0),$L210-$L198,IF(AND($M198=5,$K201=1,$M214=5,$K217=0),$L214-$L198,0))))</f>
        <v>0</v>
      </c>
      <c r="W198" s="49">
        <f t="shared" ref="W198" si="877">IF(AND($M198=5,$K201=1,$M202=1,$K205=1),$L202-$L198,IF(AND($M198=5,$K201=1,$M206=1,$K209=1),$L206-$L198,IF(AND($M198=5,$K201=1,$M210=1,$K213=1),$L210-$L198,IF(AND($M198=5,$K201=1,$M214=1,$K217=1),$L214-$L198,0))))</f>
        <v>0</v>
      </c>
    </row>
    <row r="199" spans="8:23">
      <c r="H199" s="45"/>
      <c r="I199" s="45" t="s">
        <v>1364</v>
      </c>
      <c r="J199" s="17">
        <f t="shared" si="864"/>
        <v>31718370</v>
      </c>
      <c r="K199" s="49">
        <f t="shared" ref="K199" si="878">J199*$B$2</f>
        <v>253746960</v>
      </c>
      <c r="L199" s="49"/>
    </row>
    <row r="200" spans="8:23">
      <c r="H200" s="45"/>
      <c r="I200" s="45" t="s">
        <v>1362</v>
      </c>
      <c r="J200" s="17">
        <f t="shared" si="864"/>
        <v>229</v>
      </c>
      <c r="K200" s="49">
        <f t="shared" ref="K200" si="879">J200*1000000000</f>
        <v>229000000000</v>
      </c>
      <c r="L200" s="49"/>
    </row>
    <row r="201" spans="8:23">
      <c r="H201" s="45"/>
      <c r="I201" s="45" t="s">
        <v>482</v>
      </c>
      <c r="J201" s="17">
        <f t="shared" ref="J201" si="880">HEX2DEC(RIGHT(I201))</f>
        <v>2</v>
      </c>
      <c r="K201" s="49">
        <f t="shared" ref="K201" si="881">HEX2DEC(LEFT(RIGHT(I201,2),1))</f>
        <v>1</v>
      </c>
    </row>
    <row r="202" spans="8:23">
      <c r="H202" s="45"/>
      <c r="I202" s="45" t="s">
        <v>1365</v>
      </c>
      <c r="J202" s="17">
        <f t="shared" ref="J202:J204" si="882">HEX2DEC(I202)</f>
        <v>1586</v>
      </c>
      <c r="K202" s="49">
        <f t="shared" ref="K202" si="883">J202*$B$3</f>
        <v>128.51358000000002</v>
      </c>
      <c r="L202" s="49">
        <f t="shared" ref="L202" si="884">K202+K203+K204</f>
        <v>229253747600.51358</v>
      </c>
      <c r="M202" s="50">
        <f t="shared" ref="M202" si="885">J205+1</f>
        <v>2</v>
      </c>
      <c r="N202" s="49">
        <f t="shared" ref="N202" si="886">IF(AND($M202=1,$K205=1,$M206=1,$K209=0),$L206-$L202,IF(AND($M202=1,$K205=1,$M210=1,$K213=0),$L210-$L202,IF(AND($M202=1,$K205=1,$M214=1,$K217=0),$L214-$L202,IF(AND($M202=1,$K205=1,$M218=1,$K221=0),$L218-$L202,0))))</f>
        <v>0</v>
      </c>
      <c r="O202" s="49">
        <f t="shared" ref="O202" si="887">IF(AND($M202=1,$K205=1,$M206=2,$K209=1),$L206-$L202,IF(AND($M202=1,$K205=1,$M210=2,$K213=1),$L210-$L202,IF(AND($M202=1,$K205=1,$M214=2,$K217=1),$L214-$L202,IF(AND($M202=1,$K205=1,$M218=2,$K221=1),$L218-$L202,0))))</f>
        <v>0</v>
      </c>
      <c r="P202" s="49">
        <f t="shared" ref="P202" si="888">IF(AND($M202=2,$K205=1,$M206=2,$K209=0),$L206-$L202,IF(AND($M202=2,$K205=1,$M210=2,$K213=0),$L210-$L202,IF(AND($M202=2,$K205=1,$M214=2,$K217=0),$L214-$L202,IF(AND($M202=2,$K205=1,$M218=2,$K221=0),$L218-$L202,0))))</f>
        <v>0</v>
      </c>
      <c r="Q202" s="49">
        <f t="shared" ref="Q202" si="889">IF(AND($M202=2,$K205=1,$M206=3,$K209=1),$L206-$L202,IF(AND($M202=2,$K205=1,$M210=3,$K213=1),$L210-$L202,IF(AND($M202=2,$K205=1,$M214=3,$K217=1),$L214-$L202,IF(AND($M202=2,$K205=1,$M218=3,$K221=1),$L218-$L202,0))))</f>
        <v>0</v>
      </c>
      <c r="R202" s="49">
        <f t="shared" ref="R202" si="890">IF(AND($M202=3,$K205=1,$M206=3,$K209=0),$L206-$L202,IF(AND($M202=3,$K205=1,$M210=3,$K213=0),$L210-$L202,IF(AND($M202=3,$K205=1,$M214=3,$K217=0),$L214-$L202,IF(AND($M202=3,$K205=1,$M218=3,$K221=0),$L218-$L202,0))))</f>
        <v>0</v>
      </c>
      <c r="S202" s="49">
        <f t="shared" ref="S202" si="891">IF(AND($M202=3,$K205=1,$M206=4,$K209=1),$L206-$L202,IF(AND($M202=3,$K205=1,$M210=4,$K213=1),$L210-$L202,IF(AND($M202=3,$K205=1,$M214=4,$K217=1),$L214-$L202,IF(AND($M202=3,$K205=1,$M218=4,$K221=1),$L218-$L202,0))))</f>
        <v>0</v>
      </c>
      <c r="T202" s="49">
        <f t="shared" ref="T202" si="892">IF(AND($M202=4,$K205=1,$M206=4,$K209=0),$L206-$L202,IF(AND($M202=4,$K205=1,$M210=4,$K213=0),$L210-$L202,IF(AND($M204=3,$K205=1,$M214=4,$K217=0),$L214-$L202,IF(AND($M202=4,$K205=1,$M218=4,$K221=0),$L218-$L202,0))))</f>
        <v>0</v>
      </c>
      <c r="U202" s="49">
        <f t="shared" ref="U202" si="893">IF(AND($M202=4,$K205=1,$M206=5,$K209=1),$L206-$L202,IF(AND($M202=4,$K205=1,$M210=5,$K213=1),$L210-$L202,IF(AND($M202=4,$K205=1,$M214=5,$K217=1),$L214-$L202,IF(AND($M202=4,$K205=1,$M218=5,$K221=1),$L218-$L202,0))))</f>
        <v>0</v>
      </c>
      <c r="V202" s="49">
        <f t="shared" ref="V202" si="894">IF(AND($M202=5,$K205=1,$M206=5,$K209=0),$L206-$L202,IF(AND($M202=5,$K205=1,$M210=5,$K213=0),$L210-$L202,IF(AND($M204=5,$K205=1,$M214=5,$K217=0),$L214-$L202,IF(AND($M202=5,$K205=1,$M218=5,$K221=0),$L218-$L202,0))))</f>
        <v>0</v>
      </c>
      <c r="W202" s="49">
        <f t="shared" ref="W202" si="895">IF(AND($M202=5,$K205=1,$M206=1,$K209=1),$L206-$L202,IF(AND($M202=5,$K205=1,$M210=1,$K213=1),$L210-$L202,IF(AND($M202=5,$K205=1,$M214=1,$K217=1),$L214-$L202,IF(AND($M202=5,$K205=1,$M218=1,$K221=1),$L218-$L202,0))))</f>
        <v>0</v>
      </c>
    </row>
    <row r="203" spans="8:23">
      <c r="H203" s="45"/>
      <c r="I203" s="45" t="s">
        <v>1358</v>
      </c>
      <c r="J203" s="17">
        <f t="shared" si="882"/>
        <v>31718434</v>
      </c>
      <c r="K203" s="49">
        <f t="shared" ref="K203" si="896">J203*$B$2</f>
        <v>253747472</v>
      </c>
      <c r="L203" s="49"/>
    </row>
    <row r="204" spans="8:23">
      <c r="H204" s="45"/>
      <c r="I204" s="45" t="s">
        <v>1362</v>
      </c>
      <c r="J204" s="17">
        <f t="shared" si="882"/>
        <v>229</v>
      </c>
      <c r="K204" s="49">
        <f t="shared" ref="K204" si="897">J204*1000000000</f>
        <v>229000000000</v>
      </c>
      <c r="L204" s="49"/>
    </row>
    <row r="205" spans="8:23">
      <c r="H205" s="45"/>
      <c r="I205" s="45" t="s">
        <v>484</v>
      </c>
      <c r="J205" s="17">
        <f t="shared" ref="J205" si="898">HEX2DEC(RIGHT(I205))</f>
        <v>1</v>
      </c>
      <c r="K205" s="49">
        <f t="shared" ref="K205" si="899">HEX2DEC(LEFT(RIGHT(I205,2),1))</f>
        <v>0</v>
      </c>
    </row>
    <row r="206" spans="8:23">
      <c r="H206" s="45"/>
      <c r="I206" s="45" t="s">
        <v>1366</v>
      </c>
      <c r="J206" s="17">
        <f t="shared" ref="J206:J208" si="900">HEX2DEC(I206)</f>
        <v>7594</v>
      </c>
      <c r="K206" s="49">
        <f t="shared" ref="K206" si="901">J206*$B$3</f>
        <v>615.34181999999998</v>
      </c>
      <c r="L206" s="49">
        <f t="shared" ref="L206" si="902">K206+K207+K208</f>
        <v>229253748087.34183</v>
      </c>
      <c r="M206" s="50">
        <f t="shared" ref="M206" si="903">J209+1</f>
        <v>3</v>
      </c>
      <c r="N206" s="49">
        <f t="shared" ref="N206" si="904">IF(AND($M206=1,$K209=1,$M210=1,$K213=0),$L210-$L206,IF(AND($M206=1,$K209=1,$M214=1,$K217=0),$L214-$L206,IF(AND($M206=1,$K209=1,$M218=1,$K221=0),$L218-$L206,IF(AND($M206=1,$K209=1,$M222=1,$K225=0),$L222-$L206,0))))</f>
        <v>0</v>
      </c>
      <c r="O206" s="49">
        <f t="shared" ref="O206" si="905">IF(AND($M206=1,$K209=1,$M210=2,$K213=1),$L210-$L206,IF(AND($M206=1,$K209=1,$M214=2,$K217=1),$L214-$L206,IF(AND($M206=1,$K209=1,$M218=2,$K221=1),$L218-$L206,IF(AND($M206=1,$K209=1,$M222=2,$K225=1),$L222-$L206,0))))</f>
        <v>0</v>
      </c>
      <c r="P206" s="49">
        <f t="shared" ref="P206" si="906">IF(AND($M206=2,$K209=1,$M210=2,$K213=0),$L210-$L206,IF(AND($M206=2,$K209=1,$M214=2,$K217=0),$L214-$L206,IF(AND($M206=2,$K209=1,$M218=2,$K221=0),$L218-$L206,IF(AND($M206=2,$K209=1,$M222=2,$K225=0),$L222-$L206,0))))</f>
        <v>0</v>
      </c>
      <c r="Q206" s="49">
        <f t="shared" ref="Q206" si="907">IF(AND($M206=2,$K209=1,$M210=3,$K213=1),$L210-$L206,IF(AND($M206=2,$K209=1,$M214=3,$K217=1),$L214-$L206,IF(AND($M206=2,$K209=1,$M218=3,$K221=1),$L218-$L206,IF(AND($M206=2,$K209=1,$M222=3,$K225=1),$L222-$L206,0))))</f>
        <v>0</v>
      </c>
      <c r="R206" s="49">
        <f t="shared" ref="R206" si="908">IF(AND($M206=3,$K209=1,$M210=3,$K213=0),$L210-$L206,IF(AND($M206=3,$K209=1,$M214=3,$K217=0),$L214-$L206,IF(AND($M206=3,$K209=1,$M218=3,$K221=0),$L218-$L206,IF(AND($M206=3,$K209=1,$M222=3,$K225=0),$L222-$L206,0))))</f>
        <v>0</v>
      </c>
      <c r="S206" s="49">
        <f t="shared" ref="S206" si="909">IF(AND($M206=3,$K209=1,$M210=4,$K213=1),$L210-$L206,IF(AND($M206=3,$K209=1,$M214=4,$K217=1),$L214-$L206,IF(AND($M206=3,$K209=1,$M218=4,$K221=1),$L218-$L206,IF(AND($M206=3,$K209=1,$M222=4,$K225=1),$L222-$L206,0))))</f>
        <v>0</v>
      </c>
      <c r="T206" s="49">
        <f t="shared" ref="T206" si="910">IF(AND($M206=4,$K209=1,$M210=4,$K213=0),$L210-$L206,IF(AND($M206=4,$K209=1,$M214=4,$K217=0),$L214-$L206,IF(AND($M208=3,$K209=1,$M218=4,$K221=0),$L218-$L206,IF(AND($M206=4,$K209=1,$M222=4,$K225=0),$L222-$L206,0))))</f>
        <v>0</v>
      </c>
      <c r="U206" s="49">
        <f t="shared" ref="U206" si="911">IF(AND($M206=4,$K209=1,$M210=5,$K213=1),$L210-$L206,IF(AND($M206=4,$K209=1,$M214=5,$K217=1),$L214-$L206,IF(AND($M206=4,$K209=1,$M218=5,$K221=1),$L218-$L206,IF(AND($M206=4,$K209=1,$M222=5,$K225=1),$L222-$L206,0))))</f>
        <v>0</v>
      </c>
      <c r="V206" s="49">
        <f t="shared" ref="V206" si="912">IF(AND($M206=5,$K209=1,$M210=5,$K213=0),$L210-$L206,IF(AND($M206=5,$K209=1,$M214=5,$K217=0),$L214-$L206,IF(AND($M208=5,$K209=1,$M218=5,$K221=0),$L218-$L206,IF(AND($M206=5,$K209=1,$M222=5,$K225=0),$L222-$L206,0))))</f>
        <v>0</v>
      </c>
      <c r="W206" s="49">
        <f t="shared" ref="W206" si="913">IF(AND($M206=5,$K209=1,$M210=1,$K213=1),$L210-$L206,IF(AND($M206=5,$K209=1,$M214=1,$K217=1),$L214-$L206,IF(AND($M206=5,$K209=1,$M218=1,$K221=1),$L218-$L206,IF(AND($M206=5,$K209=1,$M222=1,$K225=1),$L222-$L206,0))))</f>
        <v>0</v>
      </c>
    </row>
    <row r="207" spans="8:23">
      <c r="H207" s="45"/>
      <c r="I207" s="45" t="s">
        <v>1358</v>
      </c>
      <c r="J207" s="17">
        <f t="shared" si="900"/>
        <v>31718434</v>
      </c>
      <c r="K207" s="49">
        <f t="shared" ref="K207" si="914">J207*$B$2</f>
        <v>253747472</v>
      </c>
      <c r="L207" s="49"/>
    </row>
    <row r="208" spans="8:23">
      <c r="H208" s="45"/>
      <c r="I208" s="45" t="s">
        <v>1362</v>
      </c>
      <c r="J208" s="17">
        <f t="shared" si="900"/>
        <v>229</v>
      </c>
      <c r="K208" s="49">
        <f t="shared" ref="K208" si="915">J208*1000000000</f>
        <v>229000000000</v>
      </c>
      <c r="L208" s="49"/>
    </row>
    <row r="209" spans="8:23">
      <c r="H209" s="45"/>
      <c r="I209" s="45" t="s">
        <v>706</v>
      </c>
      <c r="J209" s="17">
        <f t="shared" ref="J209" si="916">HEX2DEC(RIGHT(I209))</f>
        <v>2</v>
      </c>
      <c r="K209" s="49">
        <f t="shared" ref="K209" si="917">HEX2DEC(LEFT(RIGHT(I209,2),1))</f>
        <v>0</v>
      </c>
    </row>
    <row r="210" spans="8:23">
      <c r="H210" s="45"/>
      <c r="I210" s="45" t="s">
        <v>1367</v>
      </c>
      <c r="J210" s="17">
        <f t="shared" ref="J210:J212" si="918">HEX2DEC(I210)</f>
        <v>4935</v>
      </c>
      <c r="K210" s="49">
        <f t="shared" ref="K210" si="919">J210*$B$3</f>
        <v>399.88305000000003</v>
      </c>
      <c r="L210" s="49">
        <f t="shared" ref="L210" si="920">K210+K211+K212</f>
        <v>229253756575.88306</v>
      </c>
      <c r="M210" s="50">
        <f t="shared" ref="M210" si="921">J213+1</f>
        <v>4</v>
      </c>
      <c r="N210" s="49">
        <f t="shared" ref="N210" si="922">IF(AND($M210=1,$K213=1,$M214=1,$K217=0),$L214-$L210,IF(AND($M210=1,$K213=1,$M218=1,$K221=0),$L218-$L210,IF(AND($M210=1,$K213=1,$M222=1,$K225=0),$L222-$L210,IF(AND($M210=1,$K213=1,$M226=1,$K229=0),$L226-$L210,0))))</f>
        <v>0</v>
      </c>
      <c r="O210" s="49">
        <f t="shared" ref="O210" si="923">IF(AND($M210=1,$K213=1,$M214=2,$K217=1),$L214-$L210,IF(AND($M210=1,$K213=1,$M218=2,$K221=1),$L218-$L210,IF(AND($M210=1,$K213=1,$M222=2,$K225=1),$L222-$L210,IF(AND($M210=1,$K213=1,$M226=2,$K229=1),$L226-$L210,0))))</f>
        <v>0</v>
      </c>
      <c r="P210" s="49">
        <f t="shared" ref="P210" si="924">IF(AND($M210=2,$K213=1,$M214=2,$K217=0),$L214-$L210,IF(AND($M210=2,$K213=1,$M218=2,$K221=0),$L218-$L210,IF(AND($M210=2,$K213=1,$M222=2,$K225=0),$L222-$L210,IF(AND($M210=2,$K213=1,$M226=2,$K229=0),$L226-$L210,0))))</f>
        <v>0</v>
      </c>
      <c r="Q210" s="49">
        <f t="shared" ref="Q210" si="925">IF(AND($M210=2,$K213=1,$M214=3,$K217=1),$L214-$L210,IF(AND($M210=2,$K213=1,$M218=3,$K221=1),$L218-$L210,IF(AND($M210=2,$K213=1,$M222=3,$K225=1),$L222-$L210,IF(AND($M210=2,$K213=1,$M226=3,$K229=1),$L226-$L210,0))))</f>
        <v>0</v>
      </c>
      <c r="R210" s="49">
        <f t="shared" ref="R210" si="926">IF(AND($M210=3,$K213=1,$M214=3,$K217=0),$L214-$L210,IF(AND($M210=3,$K213=1,$M218=3,$K221=0),$L218-$L210,IF(AND($M210=3,$K213=1,$M222=3,$K225=0),$L222-$L210,IF(AND($M210=3,$K213=1,$M226=3,$K229=0),$L226-$L210,0))))</f>
        <v>0</v>
      </c>
      <c r="S210" s="49">
        <f t="shared" ref="S210" si="927">IF(AND($M210=3,$K213=1,$M214=4,$K217=1),$L214-$L210,IF(AND($M210=3,$K213=1,$M218=4,$K221=1),$L218-$L210,IF(AND($M210=3,$K213=1,$M222=4,$K225=1),$L222-$L210,IF(AND($M210=3,$K213=1,$M226=4,$K229=1),$L226-$L210,0))))</f>
        <v>0</v>
      </c>
      <c r="T210" s="49">
        <f t="shared" ref="T210" si="928">IF(AND($M210=4,$K213=1,$M214=4,$K217=0),$L214-$L210,IF(AND($M210=4,$K213=1,$M218=4,$K221=0),$L218-$L210,IF(AND($M212=3,$K213=1,$M222=4,$K225=0),$L222-$L210,IF(AND($M210=4,$K213=1,$M226=4,$K229=0),$L226-$L210,0))))</f>
        <v>1020.7587890625</v>
      </c>
      <c r="U210" s="49">
        <f t="shared" ref="U210" si="929">IF(AND($M210=4,$K213=1,$M214=5,$K217=1),$L214-$L210,IF(AND($M210=4,$K213=1,$M218=5,$K221=1),$L218-$L210,IF(AND($M210=4,$K213=1,$M222=5,$K225=1),$L222-$L210,IF(AND($M210=4,$K213=1,$M226=5,$K229=1),$L226-$L210,0))))</f>
        <v>12324.544525146484</v>
      </c>
      <c r="V210" s="49">
        <f t="shared" ref="V210" si="930">IF(AND($M210=5,$K213=1,$M214=5,$K217=0),$L214-$L210,IF(AND($M210=5,$K213=1,$M218=5,$K221=0),$L218-$L210,IF(AND($M212=5,$K213=1,$M222=5,$K225=0),$L222-$L210,IF(AND($M210=5,$K213=1,$M226=5,$K229=0),$L226-$L210,0))))</f>
        <v>0</v>
      </c>
      <c r="W210" s="49">
        <f t="shared" ref="W210" si="931">IF(AND($M210=5,$K213=1,$M214=1,$K217=1),$L214-$L210,IF(AND($M210=5,$K213=1,$M218=1,$K221=1),$L218-$L210,IF(AND($M210=5,$K213=1,$M222=1,$K225=1),$L222-$L210,IF(AND($M210=5,$K213=1,$M226=1,$K229=1),$L226-$L210,0))))</f>
        <v>0</v>
      </c>
    </row>
    <row r="211" spans="8:23">
      <c r="H211" s="45"/>
      <c r="I211" s="45" t="s">
        <v>1368</v>
      </c>
      <c r="J211" s="17">
        <f t="shared" si="918"/>
        <v>31719522</v>
      </c>
      <c r="K211" s="49">
        <f t="shared" ref="K211" si="932">J211*$B$2</f>
        <v>253756176</v>
      </c>
      <c r="L211" s="49"/>
    </row>
    <row r="212" spans="8:23">
      <c r="H212" s="45"/>
      <c r="I212" s="45" t="s">
        <v>1362</v>
      </c>
      <c r="J212" s="17">
        <f t="shared" si="918"/>
        <v>229</v>
      </c>
      <c r="K212" s="49">
        <f t="shared" ref="K212" si="933">J212*1000000000</f>
        <v>229000000000</v>
      </c>
      <c r="L212" s="49"/>
    </row>
    <row r="213" spans="8:23">
      <c r="H213" s="45"/>
      <c r="I213" s="45" t="s">
        <v>491</v>
      </c>
      <c r="J213" s="17">
        <f t="shared" ref="J213" si="934">HEX2DEC(RIGHT(I213))</f>
        <v>3</v>
      </c>
      <c r="K213" s="49">
        <f t="shared" ref="K213" si="935">HEX2DEC(LEFT(RIGHT(I213,2),1))</f>
        <v>1</v>
      </c>
    </row>
    <row r="214" spans="8:23">
      <c r="H214" s="45"/>
      <c r="I214" s="45" t="s">
        <v>1369</v>
      </c>
      <c r="J214" s="17">
        <f t="shared" ref="J214:J216" si="936">HEX2DEC(I214)</f>
        <v>4895</v>
      </c>
      <c r="K214" s="49">
        <f t="shared" ref="K214" si="937">J214*$B$3</f>
        <v>396.64185000000003</v>
      </c>
      <c r="L214" s="49">
        <f t="shared" ref="L214" si="938">K214+K215+K216</f>
        <v>229253757596.64185</v>
      </c>
      <c r="M214" s="50">
        <f t="shared" ref="M214" si="939">J217+1</f>
        <v>4</v>
      </c>
      <c r="N214" s="49">
        <f t="shared" ref="N214" si="940">IF(AND($M214=1,$K217=1,$M218=1,$K221=0),$L218-$L214,IF(AND($M214=1,$K217=1,$M222=1,$K225=0),$L222-$L214,IF(AND($M214=1,$K217=1,$M226=1,$K229=0),$L226-$L214,IF(AND($M214=1,$K217=1,$M230=1,$K233=0),$L230-$L214,0))))</f>
        <v>0</v>
      </c>
      <c r="O214" s="49">
        <f t="shared" ref="O214" si="941">IF(AND($M214=1,$K217=1,$M218=2,$K221=1),$L218-$L214,IF(AND($M214=1,$K217=1,$M222=2,$K225=1),$L222-$L214,IF(AND($M214=1,$K217=1,$M226=2,$K229=1),$L226-$L214,IF(AND($M214=1,$K217=1,$M230=2,$K233=1),$L230-$L214,0))))</f>
        <v>0</v>
      </c>
      <c r="P214" s="49">
        <f t="shared" ref="P214" si="942">IF(AND($M214=2,$K217=1,$M218=2,$K221=0),$L218-$L214,IF(AND($M214=2,$K217=1,$M222=2,$K225=0),$L222-$L214,IF(AND($M214=2,$K217=1,$M226=2,$K229=0),$L226-$L214,IF(AND($M214=2,$K217=1,$M230=2,$K233=0),$L230-$L214,0))))</f>
        <v>0</v>
      </c>
      <c r="Q214" s="49">
        <f t="shared" ref="Q214" si="943">IF(AND($M214=2,$K217=1,$M218=3,$K221=1),$L218-$L214,IF(AND($M214=2,$K217=1,$M222=3,$K225=1),$L222-$L214,IF(AND($M214=2,$K217=1,$M226=3,$K229=1),$L226-$L214,IF(AND($M214=2,$K217=1,$M230=3,$K233=1),$L230-$L214,0))))</f>
        <v>0</v>
      </c>
      <c r="R214" s="49">
        <f t="shared" ref="R214" si="944">IF(AND($M214=3,$K217=1,$M218=3,$K221=0),$L218-$L214,IF(AND($M214=3,$K217=1,$M222=3,$K225=0),$L222-$L214,IF(AND($M214=3,$K217=1,$M226=3,$K229=0),$L226-$L214,IF(AND($M214=3,$K217=1,$M230=3,$K233=0),$L230-$L214,0))))</f>
        <v>0</v>
      </c>
      <c r="S214" s="49">
        <f t="shared" ref="S214" si="945">IF(AND($M214=3,$K217=1,$M218=4,$K221=1),$L218-$L214,IF(AND($M214=3,$K217=1,$M222=4,$K225=1),$L222-$L214,IF(AND($M214=3,$K217=1,$M226=4,$K229=1),$L226-$L214,IF(AND($M214=3,$K217=1,$M230=4,$K233=1),$L230-$L214,0))))</f>
        <v>0</v>
      </c>
      <c r="T214" s="49">
        <f t="shared" ref="T214" si="946">IF(AND($M214=4,$K217=1,$M218=4,$K221=0),$L218-$L214,IF(AND($M214=4,$K217=1,$M222=4,$K225=0),$L222-$L214,IF(AND($M216=3,$K217=1,$M226=4,$K229=0),$L226-$L214,IF(AND($M214=4,$K217=1,$M230=4,$K233=0),$L230-$L214,0))))</f>
        <v>0</v>
      </c>
      <c r="U214" s="49">
        <f t="shared" ref="U214" si="947">IF(AND($M214=4,$K217=1,$M218=5,$K221=1),$L218-$L214,IF(AND($M214=4,$K217=1,$M222=5,$K225=1),$L222-$L214,IF(AND($M214=4,$K217=1,$M226=5,$K229=1),$L226-$L214,IF(AND($M214=4,$K217=1,$M230=5,$K233=1),$L230-$L214,0))))</f>
        <v>0</v>
      </c>
      <c r="V214" s="49">
        <f t="shared" ref="V214" si="948">IF(AND($M214=5,$K217=1,$M218=5,$K221=0),$L218-$L214,IF(AND($M214=5,$K217=1,$M222=5,$K225=0),$L222-$L214,IF(AND($M216=5,$K217=1,$M226=5,$K229=0),$L226-$L214,IF(AND($M214=5,$K217=1,$M230=5,$K233=0),$L230-$L214,0))))</f>
        <v>0</v>
      </c>
      <c r="W214" s="49">
        <f t="shared" ref="W214" si="949">IF(AND($M214=5,$K217=1,$M218=1,$K221=1),$L218-$L214,IF(AND($M214=5,$K217=1,$M222=1,$K225=1),$L222-$L214,IF(AND($M214=5,$K217=1,$M226=1,$K229=1),$L226-$L214,IF(AND($M214=5,$K217=1,$M230=1,$K233=1),$L230-$L214,0))))</f>
        <v>0</v>
      </c>
    </row>
    <row r="215" spans="8:23">
      <c r="H215" s="45"/>
      <c r="I215" s="45" t="s">
        <v>1370</v>
      </c>
      <c r="J215" s="17">
        <f t="shared" si="936"/>
        <v>31719650</v>
      </c>
      <c r="K215" s="49">
        <f t="shared" ref="K215" si="950">J215*$B$2</f>
        <v>253757200</v>
      </c>
      <c r="L215" s="49"/>
    </row>
    <row r="216" spans="8:23">
      <c r="H216" s="45"/>
      <c r="I216" s="45" t="s">
        <v>1362</v>
      </c>
      <c r="J216" s="17">
        <f t="shared" si="936"/>
        <v>229</v>
      </c>
      <c r="K216" s="49">
        <f t="shared" ref="K216" si="951">J216*1000000000</f>
        <v>229000000000</v>
      </c>
      <c r="L216" s="49"/>
    </row>
    <row r="217" spans="8:23">
      <c r="H217" s="45"/>
      <c r="I217" s="45" t="s">
        <v>1225</v>
      </c>
      <c r="J217" s="17">
        <f t="shared" ref="J217" si="952">HEX2DEC(RIGHT(I217))</f>
        <v>3</v>
      </c>
      <c r="K217" s="49">
        <f t="shared" ref="K217" si="953">HEX2DEC(LEFT(RIGHT(I217,2),1))</f>
        <v>0</v>
      </c>
    </row>
    <row r="218" spans="8:23">
      <c r="H218" s="45"/>
      <c r="I218" s="45" t="s">
        <v>693</v>
      </c>
      <c r="J218" s="17">
        <f t="shared" ref="J218:J220" si="954">HEX2DEC(I218)</f>
        <v>5386</v>
      </c>
      <c r="K218" s="49">
        <f t="shared" ref="K218" si="955">J218*$B$3</f>
        <v>436.42758000000003</v>
      </c>
      <c r="L218" s="49">
        <f t="shared" ref="L218" si="956">K218+K219+K220</f>
        <v>229253768900.42758</v>
      </c>
      <c r="M218" s="50">
        <f t="shared" ref="M218" si="957">J221+1</f>
        <v>5</v>
      </c>
      <c r="N218" s="49">
        <f t="shared" ref="N218" si="958">IF(AND($M218=1,$K221=1,$M222=1,$K225=0),$L222-$L218,IF(AND($M218=1,$K221=1,$M226=1,$K229=0),$L226-$L218,IF(AND($M218=1,$K221=1,$M230=1,$K233=0),$L230-$L218,IF(AND($M218=1,$K221=1,$M234=1,$K237=0),$L234-$L218,0))))</f>
        <v>0</v>
      </c>
      <c r="O218" s="49">
        <f t="shared" ref="O218" si="959">IF(AND($M218=1,$K221=1,$M222=2,$K225=1),$L222-$L218,IF(AND($M218=1,$K221=1,$M226=2,$K229=1),$L226-$L218,IF(AND($M218=1,$K221=1,$M230=2,$K233=1),$L230-$L218,IF(AND($M218=1,$K221=1,$M234=2,$K237=1),$L234-$L218,0))))</f>
        <v>0</v>
      </c>
      <c r="P218" s="49">
        <f t="shared" ref="P218" si="960">IF(AND($M218=2,$K221=1,$M222=2,$K225=0),$L222-$L218,IF(AND($M218=2,$K221=1,$M226=2,$K229=0),$L226-$L218,IF(AND($M218=2,$K221=1,$M230=2,$K233=0),$L230-$L218,IF(AND($M218=2,$K221=1,$M234=2,$K237=0),$L234-$L218,0))))</f>
        <v>0</v>
      </c>
      <c r="Q218" s="49">
        <f t="shared" ref="Q218" si="961">IF(AND($M218=2,$K221=1,$M222=3,$K225=1),$L222-$L218,IF(AND($M218=2,$K221=1,$M226=3,$K229=1),$L226-$L218,IF(AND($M218=2,$K221=1,$M230=3,$K233=1),$L230-$L218,IF(AND($M218=2,$K221=1,$M234=3,$K237=1),$L234-$L218,0))))</f>
        <v>0</v>
      </c>
      <c r="R218" s="49">
        <f t="shared" ref="R218" si="962">IF(AND($M218=3,$K221=1,$M222=3,$K225=0),$L222-$L218,IF(AND($M218=3,$K221=1,$M226=3,$K229=0),$L226-$L218,IF(AND($M218=3,$K221=1,$M230=3,$K233=0),$L230-$L218,IF(AND($M218=3,$K221=1,$M234=3,$K237=0),$L234-$L218,0))))</f>
        <v>0</v>
      </c>
      <c r="S218" s="49">
        <f t="shared" ref="S218" si="963">IF(AND($M218=3,$K221=1,$M222=4,$K225=1),$L222-$L218,IF(AND($M218=3,$K221=1,$M226=4,$K229=1),$L226-$L218,IF(AND($M218=3,$K221=1,$M230=4,$K233=1),$L230-$L218,IF(AND($M218=3,$K221=1,$M234=4,$K237=1),$L234-$L218,0))))</f>
        <v>0</v>
      </c>
      <c r="T218" s="49">
        <f t="shared" ref="T218" si="964">IF(AND($M218=4,$K221=1,$M222=4,$K225=0),$L222-$L218,IF(AND($M218=4,$K221=1,$M226=4,$K229=0),$L226-$L218,IF(AND($M220=3,$K221=1,$M230=4,$K233=0),$L230-$L218,IF(AND($M218=4,$K221=1,$M234=4,$K237=0),$L234-$L218,0))))</f>
        <v>0</v>
      </c>
      <c r="U218" s="49">
        <f t="shared" ref="U218" si="965">IF(AND($M218=4,$K221=1,$M222=5,$K225=1),$L222-$L218,IF(AND($M218=4,$K221=1,$M226=5,$K229=1),$L226-$L218,IF(AND($M218=4,$K221=1,$M230=5,$K233=1),$L230-$L218,IF(AND($M218=4,$K221=1,$M234=5,$K237=1),$L234-$L218,0))))</f>
        <v>0</v>
      </c>
      <c r="V218" s="49">
        <f t="shared" ref="V218" si="966">IF(AND($M218=5,$K221=1,$M222=5,$K225=0),$L222-$L218,IF(AND($M218=5,$K221=1,$M226=5,$K229=0),$L226-$L218,IF(AND($M220=5,$K221=1,$M230=5,$K233=0),$L230-$L218,IF(AND($M218=5,$K221=1,$M234=5,$K237=0),$L234-$L218,0))))</f>
        <v>1006.7406005859375</v>
      </c>
      <c r="W218" s="49">
        <f t="shared" ref="W218" si="967">IF(AND($M218=5,$K221=1,$M222=1,$K225=1),$L222-$L218,IF(AND($M218=5,$K221=1,$M226=1,$K229=1),$L226-$L218,IF(AND($M218=5,$K221=1,$M230=1,$K233=1),$L230-$L218,IF(AND($M218=5,$K221=1,$M234=1,$K237=1),$L234-$L218,0))))</f>
        <v>0</v>
      </c>
    </row>
    <row r="219" spans="8:23">
      <c r="H219" s="45"/>
      <c r="I219" s="45" t="s">
        <v>1371</v>
      </c>
      <c r="J219" s="17">
        <f t="shared" si="954"/>
        <v>31721058</v>
      </c>
      <c r="K219" s="49">
        <f t="shared" ref="K219" si="968">J219*$B$2</f>
        <v>253768464</v>
      </c>
      <c r="L219" s="49"/>
    </row>
    <row r="220" spans="8:23">
      <c r="H220" s="45"/>
      <c r="I220" s="45" t="s">
        <v>1362</v>
      </c>
      <c r="J220" s="17">
        <f t="shared" si="954"/>
        <v>229</v>
      </c>
      <c r="K220" s="49">
        <f t="shared" ref="K220" si="969">J220*1000000000</f>
        <v>229000000000</v>
      </c>
      <c r="L220" s="49"/>
    </row>
    <row r="221" spans="8:23">
      <c r="H221" s="45"/>
      <c r="I221" s="45" t="s">
        <v>481</v>
      </c>
      <c r="J221" s="17">
        <f t="shared" ref="J221" si="970">HEX2DEC(RIGHT(I221))</f>
        <v>4</v>
      </c>
      <c r="K221" s="49">
        <f t="shared" ref="K221" si="971">HEX2DEC(LEFT(RIGHT(I221,2),1))</f>
        <v>1</v>
      </c>
    </row>
    <row r="222" spans="8:23">
      <c r="H222" s="45"/>
      <c r="I222" s="45" t="s">
        <v>702</v>
      </c>
      <c r="J222" s="17">
        <f t="shared" ref="J222:J224" si="972">HEX2DEC(I222)</f>
        <v>5173</v>
      </c>
      <c r="K222" s="49">
        <f t="shared" ref="K222" si="973">J222*$B$3</f>
        <v>419.16819000000004</v>
      </c>
      <c r="L222" s="49">
        <f t="shared" ref="L222" si="974">K222+K223+K224</f>
        <v>229253769907.16818</v>
      </c>
      <c r="M222" s="50">
        <f t="shared" ref="M222" si="975">J225+1</f>
        <v>5</v>
      </c>
      <c r="N222" s="49">
        <f t="shared" ref="N222" si="976">IF(AND($M222=1,$K225=1,$M226=1,$K229=0),$L226-$L222,IF(AND($M222=1,$K225=1,$M230=1,$K233=0),$L230-$L222,IF(AND($M222=1,$K225=1,$M234=1,$K237=0),$L234-$L222,IF(AND($M222=1,$K225=1,$M238=1,$K241=0),$L238-$L222,0))))</f>
        <v>0</v>
      </c>
      <c r="O222" s="49">
        <f t="shared" ref="O222" si="977">IF(AND($M222=1,$K225=1,$M226=2,$K229=1),$L226-$L222,IF(AND($M222=1,$K225=1,$M230=2,$K233=1),$L230-$L222,IF(AND($M222=1,$K225=1,$M234=2,$K237=1),$L234-$L222,IF(AND($M222=1,$K225=1,$M238=2,$K241=1),$L238-$L222,0))))</f>
        <v>0</v>
      </c>
      <c r="P222" s="49">
        <f t="shared" ref="P222" si="978">IF(AND($M222=2,$K225=1,$M226=2,$K229=0),$L226-$L222,IF(AND($M222=2,$K225=1,$M230=2,$K233=0),$L230-$L222,IF(AND($M222=2,$K225=1,$M234=2,$K237=0),$L234-$L222,IF(AND($M222=2,$K225=1,$M238=2,$K241=0),$L238-$L222,0))))</f>
        <v>0</v>
      </c>
      <c r="Q222" s="49">
        <f t="shared" ref="Q222" si="979">IF(AND($M222=2,$K225=1,$M226=3,$K229=1),$L226-$L222,IF(AND($M222=2,$K225=1,$M230=3,$K233=1),$L230-$L222,IF(AND($M222=2,$K225=1,$M234=3,$K237=1),$L234-$L222,IF(AND($M222=2,$K225=1,$M238=3,$K241=1),$L238-$L222,0))))</f>
        <v>0</v>
      </c>
      <c r="R222" s="49">
        <f t="shared" ref="R222" si="980">IF(AND($M222=3,$K225=1,$M226=3,$K229=0),$L226-$L222,IF(AND($M222=3,$K225=1,$M230=3,$K233=0),$L230-$L222,IF(AND($M222=3,$K225=1,$M234=3,$K237=0),$L234-$L222,IF(AND($M222=3,$K225=1,$M238=3,$K241=0),$L238-$L222,0))))</f>
        <v>0</v>
      </c>
      <c r="S222" s="49">
        <f t="shared" ref="S222" si="981">IF(AND($M222=3,$K225=1,$M226=4,$K229=1),$L226-$L222,IF(AND($M222=3,$K225=1,$M230=4,$K233=1),$L230-$L222,IF(AND($M222=3,$K225=1,$M234=4,$K237=1),$L234-$L222,IF(AND($M222=3,$K225=1,$M238=4,$K241=1),$L238-$L222,0))))</f>
        <v>0</v>
      </c>
      <c r="T222" s="49">
        <f t="shared" ref="T222" si="982">IF(AND($M222=4,$K225=1,$M226=4,$K229=0),$L226-$L222,IF(AND($M222=4,$K225=1,$M230=4,$K233=0),$L230-$L222,IF(AND($M224=3,$K225=1,$M234=4,$K237=0),$L234-$L222,IF(AND($M222=4,$K225=1,$M238=4,$K241=0),$L238-$L222,0))))</f>
        <v>0</v>
      </c>
      <c r="U222" s="49">
        <f t="shared" ref="U222" si="983">IF(AND($M222=4,$K225=1,$M226=5,$K229=1),$L226-$L222,IF(AND($M222=4,$K225=1,$M230=5,$K233=1),$L230-$L222,IF(AND($M222=4,$K225=1,$M234=5,$K237=1),$L234-$L222,IF(AND($M222=4,$K225=1,$M238=5,$K241=1),$L238-$L222,0))))</f>
        <v>0</v>
      </c>
      <c r="V222" s="49">
        <f t="shared" ref="V222" si="984">IF(AND($M222=5,$K225=1,$M226=5,$K229=0),$L226-$L222,IF(AND($M222=5,$K225=1,$M230=5,$K233=0),$L230-$L222,IF(AND($M224=5,$K225=1,$M234=5,$K237=0),$L234-$L222,IF(AND($M222=5,$K225=1,$M238=5,$K241=0),$L238-$L222,0))))</f>
        <v>0</v>
      </c>
      <c r="W222" s="49">
        <f t="shared" ref="W222" si="985">IF(AND($M222=5,$K225=1,$M226=1,$K229=1),$L226-$L222,IF(AND($M222=5,$K225=1,$M230=1,$K233=1),$L230-$L222,IF(AND($M222=5,$K225=1,$M234=1,$K237=1),$L234-$L222,IF(AND($M222=5,$K225=1,$M238=1,$K241=1),$L238-$L222,0))))</f>
        <v>0</v>
      </c>
    </row>
    <row r="223" spans="8:23">
      <c r="H223" s="45"/>
      <c r="I223" s="45" t="s">
        <v>1372</v>
      </c>
      <c r="J223" s="17">
        <f t="shared" si="972"/>
        <v>31721186</v>
      </c>
      <c r="K223" s="49">
        <f t="shared" ref="K223" si="986">J223*$B$2</f>
        <v>253769488</v>
      </c>
      <c r="L223" s="49"/>
    </row>
    <row r="224" spans="8:23">
      <c r="H224" s="45"/>
      <c r="I224" s="45" t="s">
        <v>1362</v>
      </c>
      <c r="J224" s="17">
        <f t="shared" si="972"/>
        <v>229</v>
      </c>
      <c r="K224" s="49">
        <f t="shared" ref="K224" si="987">J224*1000000000</f>
        <v>229000000000</v>
      </c>
      <c r="L224" s="49"/>
    </row>
    <row r="225" spans="8:23">
      <c r="H225" s="45"/>
      <c r="I225" s="45" t="s">
        <v>1226</v>
      </c>
      <c r="J225" s="17">
        <f t="shared" ref="J225" si="988">HEX2DEC(RIGHT(I225))</f>
        <v>4</v>
      </c>
      <c r="K225" s="49">
        <f t="shared" ref="K225" si="989">HEX2DEC(LEFT(RIGHT(I225,2),1))</f>
        <v>0</v>
      </c>
    </row>
    <row r="226" spans="8:23">
      <c r="H226" s="45"/>
      <c r="I226" s="45" t="s">
        <v>1373</v>
      </c>
      <c r="J226" s="17">
        <f t="shared" ref="J226:J228" si="990">HEX2DEC(I226)</f>
        <v>4816</v>
      </c>
      <c r="K226" s="49">
        <f t="shared" ref="K226" si="991">J226*$B$3</f>
        <v>390.24048000000005</v>
      </c>
      <c r="L226" s="49">
        <f t="shared" ref="L226" si="992">K226+K227+K228</f>
        <v>230253768854.24048</v>
      </c>
      <c r="M226" s="50">
        <f t="shared" ref="M226" si="993">J229+1</f>
        <v>2</v>
      </c>
      <c r="N226" s="49">
        <f t="shared" ref="N226" si="994">IF(AND($M226=1,$K229=1,$M230=1,$K233=0),$L230-$L226,IF(AND($M226=1,$K229=1,$M234=1,$K237=0),$L234-$L226,IF(AND($M226=1,$K229=1,$M238=1,$K241=0),$L238-$L226,IF(AND($M226=1,$K229=1,$M242=1,$K245=0),$L242-$L226,0))))</f>
        <v>0</v>
      </c>
      <c r="O226" s="49">
        <f t="shared" ref="O226" si="995">IF(AND($M226=1,$K229=1,$M230=2,$K233=1),$L230-$L226,IF(AND($M226=1,$K229=1,$M234=2,$K237=1),$L234-$L226,IF(AND($M226=1,$K229=1,$M238=2,$K241=1),$L238-$L226,IF(AND($M226=1,$K229=1,$M242=2,$K245=1),$L242-$L226,0))))</f>
        <v>0</v>
      </c>
      <c r="P226" s="49">
        <f t="shared" ref="P226" si="996">IF(AND($M226=2,$K229=1,$M230=2,$K233=0),$L230-$L226,IF(AND($M226=2,$K229=1,$M234=2,$K237=0),$L234-$L226,IF(AND($M226=2,$K229=1,$M238=2,$K241=0),$L238-$L226,IF(AND($M226=2,$K229=1,$M242=2,$K245=0),$L242-$L226,0))))</f>
        <v>1020.2726135253906</v>
      </c>
      <c r="Q226" s="49">
        <f t="shared" ref="Q226" si="997">IF(AND($M226=2,$K229=1,$M230=3,$K233=1),$L230-$L226,IF(AND($M226=2,$K229=1,$M234=3,$K237=1),$L234-$L226,IF(AND($M226=2,$K229=1,$M238=3,$K241=1),$L238-$L226,IF(AND($M226=2,$K229=1,$M242=3,$K245=1),$L242-$L226,0))))</f>
        <v>544.97921752929687</v>
      </c>
      <c r="R226" s="49">
        <f t="shared" ref="R226" si="998">IF(AND($M226=3,$K229=1,$M230=3,$K233=0),$L230-$L226,IF(AND($M226=3,$K229=1,$M234=3,$K237=0),$L234-$L226,IF(AND($M226=3,$K229=1,$M238=3,$K241=0),$L238-$L226,IF(AND($M226=3,$K229=1,$M242=3,$K245=0),$L242-$L226,0))))</f>
        <v>0</v>
      </c>
      <c r="S226" s="49">
        <f t="shared" ref="S226" si="999">IF(AND($M226=3,$K229=1,$M230=4,$K233=1),$L230-$L226,IF(AND($M226=3,$K229=1,$M234=4,$K237=1),$L234-$L226,IF(AND($M226=3,$K229=1,$M238=4,$K241=1),$L238-$L226,IF(AND($M226=3,$K229=1,$M242=4,$K245=1),$L242-$L226,0))))</f>
        <v>0</v>
      </c>
      <c r="T226" s="49">
        <f t="shared" ref="T226" si="1000">IF(AND($M226=4,$K229=1,$M230=4,$K233=0),$L230-$L226,IF(AND($M226=4,$K229=1,$M234=4,$K237=0),$L234-$L226,IF(AND($M228=3,$K229=1,$M238=4,$K241=0),$L238-$L226,IF(AND($M226=4,$K229=1,$M242=4,$K245=0),$L242-$L226,0))))</f>
        <v>0</v>
      </c>
      <c r="U226" s="49">
        <f t="shared" ref="U226" si="1001">IF(AND($M226=4,$K229=1,$M230=5,$K233=1),$L230-$L226,IF(AND($M226=4,$K229=1,$M234=5,$K237=1),$L234-$L226,IF(AND($M226=4,$K229=1,$M238=5,$K241=1),$L238-$L226,IF(AND($M226=4,$K229=1,$M242=5,$K245=1),$L242-$L226,0))))</f>
        <v>0</v>
      </c>
      <c r="V226" s="49">
        <f t="shared" ref="V226" si="1002">IF(AND($M226=5,$K229=1,$M230=5,$K233=0),$L230-$L226,IF(AND($M226=5,$K229=1,$M234=5,$K237=0),$L234-$L226,IF(AND($M228=5,$K229=1,$M238=5,$K241=0),$L238-$L226,IF(AND($M226=5,$K229=1,$M242=5,$K245=0),$L242-$L226,0))))</f>
        <v>0</v>
      </c>
      <c r="W226" s="49">
        <f t="shared" ref="W226" si="1003">IF(AND($M226=5,$K229=1,$M230=1,$K233=1),$L230-$L226,IF(AND($M226=5,$K229=1,$M234=1,$K237=1),$L234-$L226,IF(AND($M226=5,$K229=1,$M238=1,$K241=1),$L238-$L226,IF(AND($M226=5,$K229=1,$M242=1,$K245=1),$L242-$L226,0))))</f>
        <v>0</v>
      </c>
    </row>
    <row r="227" spans="8:23">
      <c r="H227" s="45"/>
      <c r="I227" s="45" t="s">
        <v>1371</v>
      </c>
      <c r="J227" s="17">
        <f t="shared" si="990"/>
        <v>31721058</v>
      </c>
      <c r="K227" s="49">
        <f t="shared" ref="K227" si="1004">J227*$B$2</f>
        <v>253768464</v>
      </c>
      <c r="L227" s="49"/>
    </row>
    <row r="228" spans="8:23">
      <c r="H228" s="45"/>
      <c r="I228" s="45" t="s">
        <v>1374</v>
      </c>
      <c r="J228" s="17">
        <f t="shared" si="990"/>
        <v>230</v>
      </c>
      <c r="K228" s="49">
        <f t="shared" ref="K228" si="1005">J228*1000000000</f>
        <v>230000000000</v>
      </c>
      <c r="L228" s="49"/>
    </row>
    <row r="229" spans="8:23">
      <c r="H229" s="45"/>
      <c r="I229" s="45" t="s">
        <v>437</v>
      </c>
      <c r="J229" s="17">
        <f t="shared" ref="J229" si="1006">HEX2DEC(RIGHT(I229))</f>
        <v>1</v>
      </c>
      <c r="K229" s="49">
        <f t="shared" ref="K229" si="1007">HEX2DEC(LEFT(RIGHT(I229,2),1))</f>
        <v>1</v>
      </c>
    </row>
    <row r="230" spans="8:23">
      <c r="H230" s="45"/>
      <c r="I230" s="45" t="s">
        <v>1375</v>
      </c>
      <c r="J230" s="17">
        <f t="shared" ref="J230:J232" si="1008">HEX2DEC(I230)</f>
        <v>5223</v>
      </c>
      <c r="K230" s="49">
        <f t="shared" ref="K230" si="1009">J230*$B$3</f>
        <v>423.21969000000001</v>
      </c>
      <c r="L230" s="49">
        <f t="shared" ref="L230" si="1010">K230+K231+K232</f>
        <v>230253769399.2197</v>
      </c>
      <c r="M230" s="50">
        <f t="shared" ref="M230" si="1011">J233+1</f>
        <v>3</v>
      </c>
      <c r="N230" s="49">
        <f t="shared" ref="N230" si="1012">IF(AND($M230=1,$K233=1,$M234=1,$K237=0),$L234-$L230,IF(AND($M230=1,$K233=1,$M238=1,$K241=0),$L238-$L230,IF(AND($M230=1,$K233=1,$M242=1,$K245=0),$L242-$L230,IF(AND($M230=1,$K233=1,$M246=1,$K249=0),$L246-$L230,0))))</f>
        <v>0</v>
      </c>
      <c r="O230" s="49">
        <f t="shared" ref="O230" si="1013">IF(AND($M230=1,$K233=1,$M234=2,$K237=1),$L234-$L230,IF(AND($M230=1,$K233=1,$M238=2,$K241=1),$L238-$L230,IF(AND($M230=1,$K233=1,$M242=2,$K245=1),$L242-$L230,IF(AND($M230=1,$K233=1,$M246=2,$K249=1),$L246-$L230,0))))</f>
        <v>0</v>
      </c>
      <c r="P230" s="49">
        <f t="shared" ref="P230" si="1014">IF(AND($M230=2,$K233=1,$M234=2,$K237=0),$L234-$L230,IF(AND($M230=2,$K233=1,$M238=2,$K241=0),$L238-$L230,IF(AND($M230=2,$K233=1,$M242=2,$K245=0),$L242-$L230,IF(AND($M230=2,$K233=1,$M246=2,$K249=0),$L246-$L230,0))))</f>
        <v>0</v>
      </c>
      <c r="Q230" s="49">
        <f t="shared" ref="Q230" si="1015">IF(AND($M230=2,$K233=1,$M234=3,$K237=1),$L234-$L230,IF(AND($M230=2,$K233=1,$M238=3,$K241=1),$L238-$L230,IF(AND($M230=2,$K233=1,$M242=3,$K245=1),$L242-$L230,IF(AND($M230=2,$K233=1,$M246=3,$K249=1),$L246-$L230,0))))</f>
        <v>0</v>
      </c>
      <c r="R230" s="49">
        <f t="shared" ref="R230" si="1016">IF(AND($M230=3,$K233=1,$M234=3,$K237=0),$L234-$L230,IF(AND($M230=3,$K233=1,$M238=3,$K241=0),$L238-$L230,IF(AND($M230=3,$K233=1,$M242=3,$K245=0),$L242-$L230,IF(AND($M230=3,$K233=1,$M246=3,$K249=0),$L246-$L230,0))))</f>
        <v>962.17410278320313</v>
      </c>
      <c r="S230" s="49">
        <f t="shared" ref="S230" si="1017">IF(AND($M230=3,$K233=1,$M234=4,$K237=1),$L234-$L230,IF(AND($M230=3,$K233=1,$M238=4,$K241=1),$L238-$L230,IF(AND($M230=3,$K233=1,$M242=4,$K245=1),$L242-$L230,IF(AND($M230=3,$K233=1,$M246=4,$K249=1),$L246-$L230,0))))</f>
        <v>9451.1204833984375</v>
      </c>
      <c r="T230" s="49">
        <f t="shared" ref="T230" si="1018">IF(AND($M230=4,$K233=1,$M234=4,$K237=0),$L234-$L230,IF(AND($M230=4,$K233=1,$M238=4,$K241=0),$L238-$L230,IF(AND($M232=3,$K233=1,$M242=4,$K245=0),$L242-$L230,IF(AND($M230=4,$K233=1,$M246=4,$K249=0),$L246-$L230,0))))</f>
        <v>0</v>
      </c>
      <c r="U230" s="49">
        <f t="shared" ref="U230" si="1019">IF(AND($M230=4,$K233=1,$M234=5,$K237=1),$L234-$L230,IF(AND($M230=4,$K233=1,$M238=5,$K241=1),$L238-$L230,IF(AND($M230=4,$K233=1,$M242=5,$K245=1),$L242-$L230,IF(AND($M230=4,$K233=1,$M246=5,$K249=1),$L246-$L230,0))))</f>
        <v>0</v>
      </c>
      <c r="V230" s="49">
        <f t="shared" ref="V230" si="1020">IF(AND($M230=5,$K233=1,$M234=5,$K237=0),$L234-$L230,IF(AND($M230=5,$K233=1,$M238=5,$K241=0),$L238-$L230,IF(AND($M232=5,$K233=1,$M242=5,$K245=0),$L242-$L230,IF(AND($M230=5,$K233=1,$M246=5,$K249=0),$L246-$L230,0))))</f>
        <v>0</v>
      </c>
      <c r="W230" s="49">
        <f t="shared" ref="W230" si="1021">IF(AND($M230=5,$K233=1,$M234=1,$K237=1),$L234-$L230,IF(AND($M230=5,$K233=1,$M238=1,$K241=1),$L238-$L230,IF(AND($M230=5,$K233=1,$M242=1,$K245=1),$L242-$L230,IF(AND($M230=5,$K233=1,$M246=1,$K249=1),$L246-$L230,0))))</f>
        <v>0</v>
      </c>
    </row>
    <row r="231" spans="8:23">
      <c r="H231" s="45"/>
      <c r="I231" s="45" t="s">
        <v>1376</v>
      </c>
      <c r="J231" s="17">
        <f t="shared" si="1008"/>
        <v>31721122</v>
      </c>
      <c r="K231" s="49">
        <f t="shared" ref="K231" si="1022">J231*$B$2</f>
        <v>253768976</v>
      </c>
      <c r="L231" s="49"/>
    </row>
    <row r="232" spans="8:23">
      <c r="H232" s="45"/>
      <c r="I232" s="45" t="s">
        <v>1374</v>
      </c>
      <c r="J232" s="17">
        <f t="shared" si="1008"/>
        <v>230</v>
      </c>
      <c r="K232" s="49">
        <f t="shared" ref="K232" si="1023">J232*1000000000</f>
        <v>230000000000</v>
      </c>
      <c r="L232" s="49"/>
    </row>
    <row r="233" spans="8:23">
      <c r="H233" s="45"/>
      <c r="I233" s="45" t="s">
        <v>482</v>
      </c>
      <c r="J233" s="17">
        <f t="shared" ref="J233" si="1024">HEX2DEC(RIGHT(I233))</f>
        <v>2</v>
      </c>
      <c r="K233" s="49">
        <f t="shared" ref="K233" si="1025">HEX2DEC(LEFT(RIGHT(I233,2),1))</f>
        <v>1</v>
      </c>
    </row>
    <row r="234" spans="8:23">
      <c r="H234" s="45"/>
      <c r="I234" s="45" t="s">
        <v>1377</v>
      </c>
      <c r="J234" s="17">
        <f t="shared" ref="J234:J236" si="1026">HEX2DEC(I234)</f>
        <v>4770</v>
      </c>
      <c r="K234" s="49">
        <f t="shared" ref="K234" si="1027">J234*$B$3</f>
        <v>386.51310000000001</v>
      </c>
      <c r="L234" s="49">
        <f t="shared" ref="L234" si="1028">K234+K235+K236</f>
        <v>230253769874.51309</v>
      </c>
      <c r="M234" s="50">
        <f t="shared" ref="M234" si="1029">J237+1</f>
        <v>2</v>
      </c>
      <c r="N234" s="49">
        <f t="shared" ref="N234" si="1030">IF(AND($M234=1,$K237=1,$M238=1,$K241=0),$L238-$L234,IF(AND($M234=1,$K237=1,$M242=1,$K245=0),$L242-$L234,IF(AND($M234=1,$K237=1,$M246=1,$K249=0),$L246-$L234,IF(AND($M234=1,$K237=1,$M250=1,$K253=0),$L250-$L234,0))))</f>
        <v>0</v>
      </c>
      <c r="O234" s="49">
        <f t="shared" ref="O234" si="1031">IF(AND($M234=1,$K237=1,$M238=2,$K241=1),$L238-$L234,IF(AND($M234=1,$K237=1,$M242=2,$K245=1),$L242-$L234,IF(AND($M234=1,$K237=1,$M246=2,$K249=1),$L246-$L234,IF(AND($M234=1,$K237=1,$M250=2,$K253=1),$L250-$L234,0))))</f>
        <v>0</v>
      </c>
      <c r="P234" s="49">
        <f t="shared" ref="P234" si="1032">IF(AND($M234=2,$K237=1,$M238=2,$K241=0),$L238-$L234,IF(AND($M234=2,$K237=1,$M242=2,$K245=0),$L242-$L234,IF(AND($M234=2,$K237=1,$M246=2,$K249=0),$L246-$L234,IF(AND($M234=2,$K237=1,$M250=2,$K253=0),$L250-$L234,0))))</f>
        <v>0</v>
      </c>
      <c r="Q234" s="49">
        <f t="shared" ref="Q234" si="1033">IF(AND($M234=2,$K237=1,$M238=3,$K241=1),$L238-$L234,IF(AND($M234=2,$K237=1,$M242=3,$K245=1),$L242-$L234,IF(AND($M234=2,$K237=1,$M246=3,$K249=1),$L246-$L234,IF(AND($M234=2,$K237=1,$M250=3,$K253=1),$L250-$L234,0))))</f>
        <v>0</v>
      </c>
      <c r="R234" s="49">
        <f t="shared" ref="R234" si="1034">IF(AND($M234=3,$K237=1,$M238=3,$K241=0),$L238-$L234,IF(AND($M234=3,$K237=1,$M242=3,$K245=0),$L242-$L234,IF(AND($M234=3,$K237=1,$M246=3,$K249=0),$L246-$L234,IF(AND($M234=3,$K237=1,$M250=3,$K253=0),$L250-$L234,0))))</f>
        <v>0</v>
      </c>
      <c r="S234" s="49">
        <f t="shared" ref="S234" si="1035">IF(AND($M234=3,$K237=1,$M238=4,$K241=1),$L238-$L234,IF(AND($M234=3,$K237=1,$M242=4,$K245=1),$L242-$L234,IF(AND($M234=3,$K237=1,$M246=4,$K249=1),$L246-$L234,IF(AND($M234=3,$K237=1,$M250=4,$K253=1),$L250-$L234,0))))</f>
        <v>0</v>
      </c>
      <c r="T234" s="49">
        <f t="shared" ref="T234" si="1036">IF(AND($M234=4,$K237=1,$M238=4,$K241=0),$L238-$L234,IF(AND($M234=4,$K237=1,$M242=4,$K245=0),$L242-$L234,IF(AND($M236=3,$K237=1,$M246=4,$K249=0),$L246-$L234,IF(AND($M234=4,$K237=1,$M250=4,$K253=0),$L250-$L234,0))))</f>
        <v>0</v>
      </c>
      <c r="U234" s="49">
        <f t="shared" ref="U234" si="1037">IF(AND($M234=4,$K237=1,$M238=5,$K241=1),$L238-$L234,IF(AND($M234=4,$K237=1,$M242=5,$K245=1),$L242-$L234,IF(AND($M234=4,$K237=1,$M246=5,$K249=1),$L246-$L234,IF(AND($M234=4,$K237=1,$M250=5,$K253=1),$L250-$L234,0))))</f>
        <v>0</v>
      </c>
      <c r="V234" s="49">
        <f t="shared" ref="V234" si="1038">IF(AND($M234=5,$K237=1,$M238=5,$K241=0),$L238-$L234,IF(AND($M234=5,$K237=1,$M242=5,$K245=0),$L242-$L234,IF(AND($M236=5,$K237=1,$M246=5,$K249=0),$L246-$L234,IF(AND($M234=5,$K237=1,$M250=5,$K253=0),$L250-$L234,0))))</f>
        <v>0</v>
      </c>
      <c r="W234" s="49">
        <f t="shared" ref="W234" si="1039">IF(AND($M234=5,$K237=1,$M238=1,$K241=1),$L238-$L234,IF(AND($M234=5,$K237=1,$M242=1,$K245=1),$L242-$L234,IF(AND($M234=5,$K237=1,$M246=1,$K249=1),$L246-$L234,IF(AND($M234=5,$K237=1,$M250=1,$K253=1),$L250-$L234,0))))</f>
        <v>0</v>
      </c>
    </row>
    <row r="235" spans="8:23">
      <c r="H235" s="45"/>
      <c r="I235" s="45" t="s">
        <v>1372</v>
      </c>
      <c r="J235" s="17">
        <f t="shared" si="1026"/>
        <v>31721186</v>
      </c>
      <c r="K235" s="49">
        <f t="shared" ref="K235" si="1040">J235*$B$2</f>
        <v>253769488</v>
      </c>
      <c r="L235" s="49"/>
    </row>
    <row r="236" spans="8:23">
      <c r="H236" s="45"/>
      <c r="I236" s="45" t="s">
        <v>1374</v>
      </c>
      <c r="J236" s="17">
        <f t="shared" si="1026"/>
        <v>230</v>
      </c>
      <c r="K236" s="49">
        <f t="shared" ref="K236" si="1041">J236*1000000000</f>
        <v>230000000000</v>
      </c>
      <c r="L236" s="49"/>
    </row>
    <row r="237" spans="8:23">
      <c r="H237" s="45"/>
      <c r="I237" s="45" t="s">
        <v>484</v>
      </c>
      <c r="J237" s="17">
        <f t="shared" ref="J237" si="1042">HEX2DEC(RIGHT(I237))</f>
        <v>1</v>
      </c>
      <c r="K237" s="49">
        <f t="shared" ref="K237" si="1043">HEX2DEC(LEFT(RIGHT(I237,2),1))</f>
        <v>0</v>
      </c>
    </row>
    <row r="238" spans="8:23">
      <c r="H238" s="45"/>
      <c r="I238" s="45" t="s">
        <v>1378</v>
      </c>
      <c r="J238" s="17">
        <f t="shared" ref="J238:J240" si="1044">HEX2DEC(I238)</f>
        <v>4460</v>
      </c>
      <c r="K238" s="49">
        <f t="shared" ref="K238" si="1045">J238*$B$3</f>
        <v>361.3938</v>
      </c>
      <c r="L238" s="49">
        <f t="shared" ref="L238" si="1046">K238+K239+K240</f>
        <v>230253770361.3938</v>
      </c>
      <c r="M238" s="50">
        <f t="shared" ref="M238" si="1047">J241+1</f>
        <v>3</v>
      </c>
      <c r="N238" s="49">
        <f t="shared" ref="N238" si="1048">IF(AND($M238=1,$K241=1,$M242=1,$K245=0),$L242-$L238,IF(AND($M238=1,$K241=1,$M246=1,$K249=0),$L246-$L238,IF(AND($M238=1,$K241=1,$M250=1,$K253=0),$L250-$L238,IF(AND($M238=1,$K241=1,$M254=1,$K257=0),$L254-$L238,0))))</f>
        <v>0</v>
      </c>
      <c r="O238" s="49">
        <f t="shared" ref="O238" si="1049">IF(AND($M238=1,$K241=1,$M242=2,$K245=1),$L242-$L238,IF(AND($M238=1,$K241=1,$M246=2,$K249=1),$L246-$L238,IF(AND($M238=1,$K241=1,$M250=2,$K253=1),$L250-$L238,IF(AND($M238=1,$K241=1,$M254=2,$K257=1),$L254-$L238,0))))</f>
        <v>0</v>
      </c>
      <c r="P238" s="49">
        <f t="shared" ref="P238" si="1050">IF(AND($M238=2,$K241=1,$M242=2,$K245=0),$L242-$L238,IF(AND($M238=2,$K241=1,$M246=2,$K249=0),$L246-$L238,IF(AND($M238=2,$K241=1,$M250=2,$K253=0),$L250-$L238,IF(AND($M238=2,$K241=1,$M254=2,$K257=0),$L254-$L238,0))))</f>
        <v>0</v>
      </c>
      <c r="Q238" s="49">
        <f t="shared" ref="Q238" si="1051">IF(AND($M238=2,$K241=1,$M242=3,$K245=1),$L242-$L238,IF(AND($M238=2,$K241=1,$M246=3,$K249=1),$L246-$L238,IF(AND($M238=2,$K241=1,$M250=3,$K253=1),$L250-$L238,IF(AND($M238=2,$K241=1,$M254=3,$K257=1),$L254-$L238,0))))</f>
        <v>0</v>
      </c>
      <c r="R238" s="49">
        <f t="shared" ref="R238" si="1052">IF(AND($M238=3,$K241=1,$M242=3,$K245=0),$L242-$L238,IF(AND($M238=3,$K241=1,$M246=3,$K249=0),$L246-$L238,IF(AND($M238=3,$K241=1,$M250=3,$K253=0),$L250-$L238,IF(AND($M238=3,$K241=1,$M254=3,$K257=0),$L254-$L238,0))))</f>
        <v>0</v>
      </c>
      <c r="S238" s="49">
        <f t="shared" ref="S238" si="1053">IF(AND($M238=3,$K241=1,$M242=4,$K245=1),$L242-$L238,IF(AND($M238=3,$K241=1,$M246=4,$K249=1),$L246-$L238,IF(AND($M238=3,$K241=1,$M250=4,$K253=1),$L250-$L238,IF(AND($M238=3,$K241=1,$M254=4,$K257=1),$L254-$L238,0))))</f>
        <v>0</v>
      </c>
      <c r="T238" s="49">
        <f t="shared" ref="T238" si="1054">IF(AND($M238=4,$K241=1,$M242=4,$K245=0),$L242-$L238,IF(AND($M238=4,$K241=1,$M246=4,$K249=0),$L246-$L238,IF(AND($M240=3,$K241=1,$M250=4,$K253=0),$L250-$L238,IF(AND($M238=4,$K241=1,$M254=4,$K257=0),$L254-$L238,0))))</f>
        <v>0</v>
      </c>
      <c r="U238" s="49">
        <f t="shared" ref="U238" si="1055">IF(AND($M238=4,$K241=1,$M242=5,$K245=1),$L242-$L238,IF(AND($M238=4,$K241=1,$M246=5,$K249=1),$L246-$L238,IF(AND($M238=4,$K241=1,$M250=5,$K253=1),$L250-$L238,IF(AND($M238=4,$K241=1,$M254=5,$K257=1),$L254-$L238,0))))</f>
        <v>0</v>
      </c>
      <c r="V238" s="49">
        <f t="shared" ref="V238" si="1056">IF(AND($M238=5,$K241=1,$M242=5,$K245=0),$L242-$L238,IF(AND($M238=5,$K241=1,$M246=5,$K249=0),$L246-$L238,IF(AND($M240=5,$K241=1,$M250=5,$K253=0),$L250-$L238,IF(AND($M238=5,$K241=1,$M254=5,$K257=0),$L254-$L238,0))))</f>
        <v>0</v>
      </c>
      <c r="W238" s="49">
        <f t="shared" ref="W238" si="1057">IF(AND($M238=5,$K241=1,$M242=1,$K245=1),$L242-$L238,IF(AND($M238=5,$K241=1,$M246=1,$K249=1),$L246-$L238,IF(AND($M238=5,$K241=1,$M250=1,$K253=1),$L250-$L238,IF(AND($M238=5,$K241=1,$M254=1,$K257=1),$L254-$L238,0))))</f>
        <v>0</v>
      </c>
    </row>
    <row r="239" spans="8:23">
      <c r="H239" s="45"/>
      <c r="I239" s="45" t="s">
        <v>1379</v>
      </c>
      <c r="J239" s="17">
        <f t="shared" si="1044"/>
        <v>31721250</v>
      </c>
      <c r="K239" s="49">
        <f t="shared" ref="K239" si="1058">J239*$B$2</f>
        <v>253770000</v>
      </c>
      <c r="L239" s="49"/>
    </row>
    <row r="240" spans="8:23">
      <c r="H240" s="45"/>
      <c r="I240" s="45" t="s">
        <v>1374</v>
      </c>
      <c r="J240" s="17">
        <f t="shared" si="1044"/>
        <v>230</v>
      </c>
      <c r="K240" s="49">
        <f t="shared" ref="K240" si="1059">J240*1000000000</f>
        <v>230000000000</v>
      </c>
      <c r="L240" s="49"/>
    </row>
    <row r="241" spans="8:23">
      <c r="H241" s="45"/>
      <c r="I241" s="45" t="s">
        <v>706</v>
      </c>
      <c r="J241" s="17">
        <f t="shared" ref="J241" si="1060">HEX2DEC(RIGHT(I241))</f>
        <v>2</v>
      </c>
      <c r="K241" s="49">
        <f t="shared" ref="K241" si="1061">HEX2DEC(LEFT(RIGHT(I241,2),1))</f>
        <v>0</v>
      </c>
    </row>
    <row r="242" spans="8:23">
      <c r="H242" s="45"/>
      <c r="I242" s="45" t="s">
        <v>704</v>
      </c>
      <c r="J242" s="17">
        <f t="shared" ref="J242:J244" si="1062">HEX2DEC(I242)</f>
        <v>1806</v>
      </c>
      <c r="K242" s="49">
        <f t="shared" ref="K242" si="1063">J242*$B$3</f>
        <v>146.34018</v>
      </c>
      <c r="L242" s="49">
        <f t="shared" ref="L242" si="1064">K242+K243+K244</f>
        <v>230253778850.34018</v>
      </c>
      <c r="M242" s="50">
        <f t="shared" ref="M242" si="1065">J245+1</f>
        <v>4</v>
      </c>
      <c r="N242" s="49">
        <f t="shared" ref="N242" si="1066">IF(AND($M242=1,$K245=1,$M246=1,$K249=0),$L246-$L242,IF(AND($M242=1,$K245=1,$M250=1,$K253=0),$L250-$L242,IF(AND($M242=1,$K245=1,$M254=1,$K257=0),$L254-$L242,IF(AND($M242=1,$K245=1,$M258=1,$K261=0),$L258-$L242,0))))</f>
        <v>0</v>
      </c>
      <c r="O242" s="49">
        <f t="shared" ref="O242" si="1067">IF(AND($M242=1,$K245=1,$M246=2,$K249=1),$L246-$L242,IF(AND($M242=1,$K245=1,$M250=2,$K253=1),$L250-$L242,IF(AND($M242=1,$K245=1,$M254=2,$K257=1),$L254-$L242,IF(AND($M242=1,$K245=1,$M258=2,$K261=1),$L258-$L242,0))))</f>
        <v>0</v>
      </c>
      <c r="P242" s="49">
        <f t="shared" ref="P242" si="1068">IF(AND($M242=2,$K245=1,$M246=2,$K249=0),$L246-$L242,IF(AND($M242=2,$K245=1,$M250=2,$K253=0),$L250-$L242,IF(AND($M242=2,$K245=1,$M254=2,$K257=0),$L254-$L242,IF(AND($M242=2,$K245=1,$M258=2,$K261=0),$L258-$L242,0))))</f>
        <v>0</v>
      </c>
      <c r="Q242" s="49">
        <f t="shared" ref="Q242" si="1069">IF(AND($M242=2,$K245=1,$M246=3,$K249=1),$L246-$L242,IF(AND($M242=2,$K245=1,$M250=3,$K253=1),$L250-$L242,IF(AND($M242=2,$K245=1,$M254=3,$K257=1),$L254-$L242,IF(AND($M242=2,$K245=1,$M258=3,$K261=1),$L258-$L242,0))))</f>
        <v>0</v>
      </c>
      <c r="R242" s="49">
        <f t="shared" ref="R242" si="1070">IF(AND($M242=3,$K245=1,$M246=3,$K249=0),$L246-$L242,IF(AND($M242=3,$K245=1,$M250=3,$K253=0),$L250-$L242,IF(AND($M242=3,$K245=1,$M254=3,$K257=0),$L254-$L242,IF(AND($M242=3,$K245=1,$M258=3,$K261=0),$L258-$L242,0))))</f>
        <v>0</v>
      </c>
      <c r="S242" s="49">
        <f t="shared" ref="S242" si="1071">IF(AND($M242=3,$K245=1,$M246=4,$K249=1),$L246-$L242,IF(AND($M242=3,$K245=1,$M250=4,$K253=1),$L250-$L242,IF(AND($M242=3,$K245=1,$M254=4,$K257=1),$L254-$L242,IF(AND($M242=3,$K245=1,$M258=4,$K261=1),$L258-$L242,0))))</f>
        <v>0</v>
      </c>
      <c r="T242" s="49">
        <f t="shared" ref="T242" si="1072">IF(AND($M242=4,$K245=1,$M246=4,$K249=0),$L246-$L242,IF(AND($M242=4,$K245=1,$M250=4,$K253=0),$L250-$L242,IF(AND($M244=3,$K245=1,$M254=4,$K257=0),$L254-$L242,IF(AND($M242=4,$K245=1,$M258=4,$K261=0),$L258-$L242,0))))</f>
        <v>1020.4346923828125</v>
      </c>
      <c r="U242" s="49">
        <f t="shared" ref="U242" si="1073">IF(AND($M242=4,$K245=1,$M246=5,$K249=1),$L246-$L242,IF(AND($M242=4,$K245=1,$M250=5,$K253=1),$L250-$L242,IF(AND($M242=4,$K245=1,$M254=5,$K257=1),$L254-$L242,IF(AND($M242=4,$K245=1,$M258=5,$K261=1),$L258-$L242,0))))</f>
        <v>12324.382476806641</v>
      </c>
      <c r="V242" s="49">
        <f t="shared" ref="V242" si="1074">IF(AND($M242=5,$K245=1,$M246=5,$K249=0),$L246-$L242,IF(AND($M242=5,$K245=1,$M250=5,$K253=0),$L250-$L242,IF(AND($M244=5,$K245=1,$M254=5,$K257=0),$L254-$L242,IF(AND($M242=5,$K245=1,$M258=5,$K261=0),$L258-$L242,0))))</f>
        <v>0</v>
      </c>
      <c r="W242" s="49">
        <f t="shared" ref="W242" si="1075">IF(AND($M242=5,$K245=1,$M246=1,$K249=1),$L246-$L242,IF(AND($M242=5,$K245=1,$M250=1,$K253=1),$L250-$L242,IF(AND($M242=5,$K245=1,$M254=1,$K257=1),$L254-$L242,IF(AND($M242=5,$K245=1,$M258=1,$K261=1),$L258-$L242,0))))</f>
        <v>0</v>
      </c>
    </row>
    <row r="243" spans="8:23">
      <c r="H243" s="45"/>
      <c r="I243" s="45" t="s">
        <v>1380</v>
      </c>
      <c r="J243" s="17">
        <f t="shared" si="1062"/>
        <v>31722338</v>
      </c>
      <c r="K243" s="49">
        <f t="shared" ref="K243" si="1076">J243*$B$2</f>
        <v>253778704</v>
      </c>
      <c r="L243" s="49"/>
    </row>
    <row r="244" spans="8:23">
      <c r="H244" s="45"/>
      <c r="I244" s="45" t="s">
        <v>1374</v>
      </c>
      <c r="J244" s="17">
        <f t="shared" si="1062"/>
        <v>230</v>
      </c>
      <c r="K244" s="49">
        <f t="shared" ref="K244" si="1077">J244*1000000000</f>
        <v>230000000000</v>
      </c>
      <c r="L244" s="49"/>
    </row>
    <row r="245" spans="8:23">
      <c r="H245" s="45"/>
      <c r="I245" s="45" t="s">
        <v>491</v>
      </c>
      <c r="J245" s="17">
        <f t="shared" ref="J245" si="1078">HEX2DEC(RIGHT(I245))</f>
        <v>3</v>
      </c>
      <c r="K245" s="49">
        <f t="shared" ref="K245" si="1079">HEX2DEC(LEFT(RIGHT(I245,2),1))</f>
        <v>1</v>
      </c>
    </row>
    <row r="246" spans="8:23">
      <c r="H246" s="45"/>
      <c r="I246" s="45" t="s">
        <v>1258</v>
      </c>
      <c r="J246" s="17">
        <f t="shared" ref="J246:J248" si="1080">HEX2DEC(I246)</f>
        <v>1762</v>
      </c>
      <c r="K246" s="49">
        <f t="shared" ref="K246" si="1081">J246*$B$3</f>
        <v>142.77486000000002</v>
      </c>
      <c r="L246" s="49">
        <f t="shared" ref="L246" si="1082">K246+K247+K248</f>
        <v>230253779870.77487</v>
      </c>
      <c r="M246" s="50">
        <f t="shared" ref="M246" si="1083">J249+1</f>
        <v>4</v>
      </c>
      <c r="N246" s="49">
        <f t="shared" ref="N246" si="1084">IF(AND($M246=1,$K249=1,$M250=1,$K253=0),$L250-$L246,IF(AND($M246=1,$K249=1,$M254=1,$K257=0),$L254-$L246,IF(AND($M246=1,$K249=1,$M258=1,$K261=0),$L258-$L246,IF(AND($M246=1,$K249=1,$M262=1,$K265=0),$L262-$L246,0))))</f>
        <v>0</v>
      </c>
      <c r="O246" s="49">
        <f t="shared" ref="O246" si="1085">IF(AND($M246=1,$K249=1,$M250=2,$K253=1),$L250-$L246,IF(AND($M246=1,$K249=1,$M254=2,$K257=1),$L254-$L246,IF(AND($M246=1,$K249=1,$M258=2,$K261=1),$L258-$L246,IF(AND($M246=1,$K249=1,$M262=2,$K265=1),$L262-$L246,0))))</f>
        <v>0</v>
      </c>
      <c r="P246" s="49">
        <f t="shared" ref="P246" si="1086">IF(AND($M246=2,$K249=1,$M250=2,$K253=0),$L250-$L246,IF(AND($M246=2,$K249=1,$M254=2,$K257=0),$L254-$L246,IF(AND($M246=2,$K249=1,$M258=2,$K261=0),$L258-$L246,IF(AND($M246=2,$K249=1,$M262=2,$K265=0),$L262-$L246,0))))</f>
        <v>0</v>
      </c>
      <c r="Q246" s="49">
        <f t="shared" ref="Q246" si="1087">IF(AND($M246=2,$K249=1,$M250=3,$K253=1),$L250-$L246,IF(AND($M246=2,$K249=1,$M254=3,$K257=1),$L254-$L246,IF(AND($M246=2,$K249=1,$M258=3,$K261=1),$L258-$L246,IF(AND($M246=2,$K249=1,$M262=3,$K265=1),$L262-$L246,0))))</f>
        <v>0</v>
      </c>
      <c r="R246" s="49">
        <f t="shared" ref="R246" si="1088">IF(AND($M246=3,$K249=1,$M250=3,$K253=0),$L250-$L246,IF(AND($M246=3,$K249=1,$M254=3,$K257=0),$L254-$L246,IF(AND($M246=3,$K249=1,$M258=3,$K261=0),$L258-$L246,IF(AND($M246=3,$K249=1,$M262=3,$K265=0),$L262-$L246,0))))</f>
        <v>0</v>
      </c>
      <c r="S246" s="49">
        <f t="shared" ref="S246" si="1089">IF(AND($M246=3,$K249=1,$M250=4,$K253=1),$L250-$L246,IF(AND($M246=3,$K249=1,$M254=4,$K257=1),$L254-$L246,IF(AND($M246=3,$K249=1,$M258=4,$K261=1),$L258-$L246,IF(AND($M246=3,$K249=1,$M262=4,$K265=1),$L262-$L246,0))))</f>
        <v>0</v>
      </c>
      <c r="T246" s="49">
        <f t="shared" ref="T246" si="1090">IF(AND($M246=4,$K249=1,$M250=4,$K253=0),$L250-$L246,IF(AND($M246=4,$K249=1,$M254=4,$K257=0),$L254-$L246,IF(AND($M248=3,$K249=1,$M258=4,$K261=0),$L258-$L246,IF(AND($M246=4,$K249=1,$M262=4,$K265=0),$L262-$L246,0))))</f>
        <v>0</v>
      </c>
      <c r="U246" s="49">
        <f t="shared" ref="U246" si="1091">IF(AND($M246=4,$K249=1,$M250=5,$K253=1),$L250-$L246,IF(AND($M246=4,$K249=1,$M254=5,$K257=1),$L254-$L246,IF(AND($M246=4,$K249=1,$M258=5,$K261=1),$L258-$L246,IF(AND($M246=4,$K249=1,$M262=5,$K265=1),$L262-$L246,0))))</f>
        <v>0</v>
      </c>
      <c r="V246" s="49">
        <f t="shared" ref="V246" si="1092">IF(AND($M246=5,$K249=1,$M250=5,$K253=0),$L250-$L246,IF(AND($M246=5,$K249=1,$M254=5,$K257=0),$L254-$L246,IF(AND($M248=5,$K249=1,$M258=5,$K261=0),$L258-$L246,IF(AND($M246=5,$K249=1,$M262=5,$K265=0),$L262-$L246,0))))</f>
        <v>0</v>
      </c>
      <c r="W246" s="49">
        <f t="shared" ref="W246" si="1093">IF(AND($M246=5,$K249=1,$M250=1,$K253=1),$L250-$L246,IF(AND($M246=5,$K249=1,$M254=1,$K257=1),$L254-$L246,IF(AND($M246=5,$K249=1,$M258=1,$K261=1),$L258-$L246,IF(AND($M246=5,$K249=1,$M262=1,$K265=1),$L262-$L246,0))))</f>
        <v>0</v>
      </c>
    </row>
    <row r="247" spans="8:23">
      <c r="H247" s="45"/>
      <c r="I247" s="45" t="s">
        <v>1381</v>
      </c>
      <c r="J247" s="17">
        <f t="shared" si="1080"/>
        <v>31722466</v>
      </c>
      <c r="K247" s="49">
        <f t="shared" ref="K247" si="1094">J247*$B$2</f>
        <v>253779728</v>
      </c>
      <c r="L247" s="49"/>
    </row>
    <row r="248" spans="8:23">
      <c r="H248" s="45"/>
      <c r="I248" s="45" t="s">
        <v>1374</v>
      </c>
      <c r="J248" s="17">
        <f t="shared" si="1080"/>
        <v>230</v>
      </c>
      <c r="K248" s="49">
        <f t="shared" ref="K248" si="1095">J248*1000000000</f>
        <v>230000000000</v>
      </c>
      <c r="L248" s="49"/>
    </row>
    <row r="249" spans="8:23">
      <c r="H249" s="45"/>
      <c r="I249" s="45" t="s">
        <v>1225</v>
      </c>
      <c r="J249" s="17">
        <f t="shared" ref="J249" si="1096">HEX2DEC(RIGHT(I249))</f>
        <v>3</v>
      </c>
      <c r="K249" s="49">
        <f t="shared" ref="K249" si="1097">HEX2DEC(LEFT(RIGHT(I249,2),1))</f>
        <v>0</v>
      </c>
    </row>
    <row r="250" spans="8:23">
      <c r="H250" s="45"/>
      <c r="I250" s="45" t="s">
        <v>1382</v>
      </c>
      <c r="J250" s="17">
        <f t="shared" ref="J250:J252" si="1098">HEX2DEC(I250)</f>
        <v>2255</v>
      </c>
      <c r="K250" s="49">
        <f t="shared" ref="K250" si="1099">J250*$B$3</f>
        <v>182.72265000000002</v>
      </c>
      <c r="L250" s="49">
        <f t="shared" ref="L250" si="1100">K250+K251+K252</f>
        <v>230253791174.72266</v>
      </c>
      <c r="M250" s="50">
        <f t="shared" ref="M250" si="1101">J253+1</f>
        <v>5</v>
      </c>
      <c r="N250" s="49">
        <f t="shared" ref="N250" si="1102">IF(AND($M250=1,$K253=1,$M254=1,$K257=0),$L254-$L250,IF(AND($M250=1,$K253=1,$M258=1,$K261=0),$L258-$L250,IF(AND($M250=1,$K253=1,$M262=1,$K265=0),$L262-$L250,IF(AND($M250=1,$K253=1,$M266=1,$K269=0),$L266-$L250,0))))</f>
        <v>0</v>
      </c>
      <c r="O250" s="49">
        <f t="shared" ref="O250" si="1103">IF(AND($M250=1,$K253=1,$M254=2,$K257=1),$L254-$L250,IF(AND($M250=1,$K253=1,$M258=2,$K261=1),$L258-$L250,IF(AND($M250=1,$K253=1,$M262=2,$K265=1),$L262-$L250,IF(AND($M250=1,$K253=1,$M266=2,$K269=1),$L266-$L250,0))))</f>
        <v>0</v>
      </c>
      <c r="P250" s="49">
        <f t="shared" ref="P250" si="1104">IF(AND($M250=2,$K253=1,$M254=2,$K257=0),$L254-$L250,IF(AND($M250=2,$K253=1,$M258=2,$K261=0),$L258-$L250,IF(AND($M250=2,$K253=1,$M262=2,$K265=0),$L262-$L250,IF(AND($M250=2,$K253=1,$M266=2,$K269=0),$L266-$L250,0))))</f>
        <v>0</v>
      </c>
      <c r="Q250" s="49">
        <f t="shared" ref="Q250" si="1105">IF(AND($M250=2,$K253=1,$M254=3,$K257=1),$L254-$L250,IF(AND($M250=2,$K253=1,$M258=3,$K261=1),$L258-$L250,IF(AND($M250=2,$K253=1,$M262=3,$K265=1),$L262-$L250,IF(AND($M250=2,$K253=1,$M266=3,$K269=1),$L266-$L250,0))))</f>
        <v>0</v>
      </c>
      <c r="R250" s="49">
        <f t="shared" ref="R250" si="1106">IF(AND($M250=3,$K253=1,$M254=3,$K257=0),$L254-$L250,IF(AND($M250=3,$K253=1,$M258=3,$K261=0),$L258-$L250,IF(AND($M250=3,$K253=1,$M262=3,$K265=0),$L262-$L250,IF(AND($M250=3,$K253=1,$M266=3,$K269=0),$L266-$L250,0))))</f>
        <v>0</v>
      </c>
      <c r="S250" s="49">
        <f t="shared" ref="S250" si="1107">IF(AND($M250=3,$K253=1,$M254=4,$K257=1),$L254-$L250,IF(AND($M250=3,$K253=1,$M258=4,$K261=1),$L258-$L250,IF(AND($M250=3,$K253=1,$M262=4,$K265=1),$L262-$L250,IF(AND($M250=3,$K253=1,$M266=4,$K269=1),$L266-$L250,0))))</f>
        <v>0</v>
      </c>
      <c r="T250" s="49">
        <f t="shared" ref="T250" si="1108">IF(AND($M250=4,$K253=1,$M254=4,$K257=0),$L254-$L250,IF(AND($M250=4,$K253=1,$M258=4,$K261=0),$L258-$L250,IF(AND($M252=3,$K253=1,$M262=4,$K265=0),$L262-$L250,IF(AND($M250=4,$K253=1,$M266=4,$K269=0),$L266-$L250,0))))</f>
        <v>0</v>
      </c>
      <c r="U250" s="49">
        <f t="shared" ref="U250" si="1109">IF(AND($M250=4,$K253=1,$M254=5,$K257=1),$L254-$L250,IF(AND($M250=4,$K253=1,$M258=5,$K261=1),$L258-$L250,IF(AND($M250=4,$K253=1,$M262=5,$K265=1),$L262-$L250,IF(AND($M250=4,$K253=1,$M266=5,$K269=1),$L266-$L250,0))))</f>
        <v>0</v>
      </c>
      <c r="V250" s="49">
        <f t="shared" ref="V250" si="1110">IF(AND($M250=5,$K253=1,$M254=5,$K257=0),$L254-$L250,IF(AND($M250=5,$K253=1,$M258=5,$K261=0),$L258-$L250,IF(AND($M252=5,$K253=1,$M262=5,$K265=0),$L262-$L250,IF(AND($M250=5,$K253=1,$M266=5,$K269=0),$L266-$L250,0))))</f>
        <v>1006.5785522460937</v>
      </c>
      <c r="W250" s="49">
        <f t="shared" ref="W250" si="1111">IF(AND($M250=5,$K253=1,$M254=1,$K257=1),$L254-$L250,IF(AND($M250=5,$K253=1,$M258=1,$K261=1),$L258-$L250,IF(AND($M250=5,$K253=1,$M262=1,$K265=1),$L262-$L250,IF(AND($M250=5,$K253=1,$M266=1,$K269=1),$L266-$L250,0))))</f>
        <v>0</v>
      </c>
    </row>
    <row r="251" spans="8:23">
      <c r="H251" s="45"/>
      <c r="I251" s="45" t="s">
        <v>1383</v>
      </c>
      <c r="J251" s="17">
        <f t="shared" si="1098"/>
        <v>31723874</v>
      </c>
      <c r="K251" s="49">
        <f t="shared" ref="K251" si="1112">J251*$B$2</f>
        <v>253790992</v>
      </c>
      <c r="L251" s="49"/>
    </row>
    <row r="252" spans="8:23">
      <c r="H252" s="45"/>
      <c r="I252" s="45" t="s">
        <v>1374</v>
      </c>
      <c r="J252" s="17">
        <f t="shared" si="1098"/>
        <v>230</v>
      </c>
      <c r="K252" s="49">
        <f t="shared" ref="K252" si="1113">J252*1000000000</f>
        <v>230000000000</v>
      </c>
      <c r="L252" s="49"/>
    </row>
    <row r="253" spans="8:23">
      <c r="H253" s="45"/>
      <c r="I253" s="45" t="s">
        <v>481</v>
      </c>
      <c r="J253" s="17">
        <f t="shared" ref="J253" si="1114">HEX2DEC(RIGHT(I253))</f>
        <v>4</v>
      </c>
      <c r="K253" s="49">
        <f t="shared" ref="K253" si="1115">HEX2DEC(LEFT(RIGHT(I253,2),1))</f>
        <v>1</v>
      </c>
    </row>
    <row r="254" spans="8:23">
      <c r="H254" s="45"/>
      <c r="I254" s="45" t="s">
        <v>1384</v>
      </c>
      <c r="J254" s="17">
        <f t="shared" ref="J254:J256" si="1116">HEX2DEC(I254)</f>
        <v>2040</v>
      </c>
      <c r="K254" s="49">
        <f t="shared" ref="K254" si="1117">J254*$B$3</f>
        <v>165.30120000000002</v>
      </c>
      <c r="L254" s="49">
        <f t="shared" ref="L254" si="1118">K254+K255+K256</f>
        <v>230253792181.30121</v>
      </c>
      <c r="M254" s="50">
        <f t="shared" ref="M254" si="1119">J257+1</f>
        <v>5</v>
      </c>
      <c r="N254" s="49">
        <f t="shared" ref="N254" si="1120">IF(AND($M254=1,$K257=1,$M258=1,$K261=0),$L258-$L254,IF(AND($M254=1,$K257=1,$M262=1,$K265=0),$L262-$L254,IF(AND($M254=1,$K257=1,$M266=1,$K269=0),$L266-$L254,IF(AND($M254=1,$K257=1,$M270=1,$K273=0),$L270-$L254,0))))</f>
        <v>0</v>
      </c>
      <c r="O254" s="49">
        <f t="shared" ref="O254" si="1121">IF(AND($M254=1,$K257=1,$M258=2,$K261=1),$L258-$L254,IF(AND($M254=1,$K257=1,$M262=2,$K265=1),$L262-$L254,IF(AND($M254=1,$K257=1,$M266=2,$K269=1),$L266-$L254,IF(AND($M254=1,$K257=1,$M270=2,$K273=1),$L270-$L254,0))))</f>
        <v>0</v>
      </c>
      <c r="P254" s="49">
        <f t="shared" ref="P254" si="1122">IF(AND($M254=2,$K257=1,$M258=2,$K261=0),$L258-$L254,IF(AND($M254=2,$K257=1,$M262=2,$K265=0),$L262-$L254,IF(AND($M254=2,$K257=1,$M266=2,$K269=0),$L266-$L254,IF(AND($M254=2,$K257=1,$M270=2,$K273=0),$L270-$L254,0))))</f>
        <v>0</v>
      </c>
      <c r="Q254" s="49">
        <f t="shared" ref="Q254" si="1123">IF(AND($M254=2,$K257=1,$M258=3,$K261=1),$L258-$L254,IF(AND($M254=2,$K257=1,$M262=3,$K265=1),$L262-$L254,IF(AND($M254=2,$K257=1,$M266=3,$K269=1),$L266-$L254,IF(AND($M254=2,$K257=1,$M270=3,$K273=1),$L270-$L254,0))))</f>
        <v>0</v>
      </c>
      <c r="R254" s="49">
        <f t="shared" ref="R254" si="1124">IF(AND($M254=3,$K257=1,$M258=3,$K261=0),$L258-$L254,IF(AND($M254=3,$K257=1,$M262=3,$K265=0),$L262-$L254,IF(AND($M254=3,$K257=1,$M266=3,$K269=0),$L266-$L254,IF(AND($M254=3,$K257=1,$M270=3,$K273=0),$L270-$L254,0))))</f>
        <v>0</v>
      </c>
      <c r="S254" s="49">
        <f t="shared" ref="S254" si="1125">IF(AND($M254=3,$K257=1,$M258=4,$K261=1),$L258-$L254,IF(AND($M254=3,$K257=1,$M262=4,$K265=1),$L262-$L254,IF(AND($M254=3,$K257=1,$M266=4,$K269=1),$L266-$L254,IF(AND($M254=3,$K257=1,$M270=4,$K273=1),$L270-$L254,0))))</f>
        <v>0</v>
      </c>
      <c r="T254" s="49">
        <f t="shared" ref="T254" si="1126">IF(AND($M254=4,$K257=1,$M258=4,$K261=0),$L258-$L254,IF(AND($M254=4,$K257=1,$M262=4,$K265=0),$L262-$L254,IF(AND($M256=3,$K257=1,$M266=4,$K269=0),$L266-$L254,IF(AND($M254=4,$K257=1,$M270=4,$K273=0),$L270-$L254,0))))</f>
        <v>0</v>
      </c>
      <c r="U254" s="49">
        <f t="shared" ref="U254" si="1127">IF(AND($M254=4,$K257=1,$M258=5,$K261=1),$L258-$L254,IF(AND($M254=4,$K257=1,$M262=5,$K265=1),$L262-$L254,IF(AND($M254=4,$K257=1,$M266=5,$K269=1),$L266-$L254,IF(AND($M254=4,$K257=1,$M270=5,$K273=1),$L270-$L254,0))))</f>
        <v>0</v>
      </c>
      <c r="V254" s="49">
        <f t="shared" ref="V254" si="1128">IF(AND($M254=5,$K257=1,$M258=5,$K261=0),$L258-$L254,IF(AND($M254=5,$K257=1,$M262=5,$K265=0),$L262-$L254,IF(AND($M256=5,$K257=1,$M266=5,$K269=0),$L266-$L254,IF(AND($M254=5,$K257=1,$M270=5,$K273=0),$L270-$L254,0))))</f>
        <v>0</v>
      </c>
      <c r="W254" s="49">
        <f t="shared" ref="W254" si="1129">IF(AND($M254=5,$K257=1,$M258=1,$K261=1),$L258-$L254,IF(AND($M254=5,$K257=1,$M262=1,$K265=1),$L262-$L254,IF(AND($M254=5,$K257=1,$M266=1,$K269=1),$L266-$L254,IF(AND($M254=5,$K257=1,$M270=1,$K273=1),$L270-$L254,0))))</f>
        <v>0</v>
      </c>
    </row>
    <row r="255" spans="8:23">
      <c r="H255" s="45"/>
      <c r="I255" s="45" t="s">
        <v>1385</v>
      </c>
      <c r="J255" s="17">
        <f t="shared" si="1116"/>
        <v>31724002</v>
      </c>
      <c r="K255" s="49">
        <f t="shared" ref="K255" si="1130">J255*$B$2</f>
        <v>253792016</v>
      </c>
      <c r="L255" s="49"/>
    </row>
    <row r="256" spans="8:23">
      <c r="H256" s="45"/>
      <c r="I256" s="45" t="s">
        <v>1374</v>
      </c>
      <c r="J256" s="17">
        <f t="shared" si="1116"/>
        <v>230</v>
      </c>
      <c r="K256" s="49">
        <f t="shared" ref="K256" si="1131">J256*1000000000</f>
        <v>230000000000</v>
      </c>
      <c r="L256" s="49"/>
    </row>
    <row r="257" spans="8:23">
      <c r="H257" s="45"/>
      <c r="I257" s="45" t="s">
        <v>1226</v>
      </c>
      <c r="J257" s="17">
        <f t="shared" ref="J257" si="1132">HEX2DEC(RIGHT(I257))</f>
        <v>4</v>
      </c>
      <c r="K257" s="49">
        <f t="shared" ref="K257" si="1133">HEX2DEC(LEFT(RIGHT(I257,2),1))</f>
        <v>0</v>
      </c>
    </row>
    <row r="258" spans="8:23">
      <c r="H258" s="45"/>
      <c r="I258" s="45" t="s">
        <v>1386</v>
      </c>
      <c r="J258" s="17">
        <f t="shared" ref="J258:J260" si="1134">HEX2DEC(I258)</f>
        <v>1797</v>
      </c>
      <c r="K258" s="49">
        <f t="shared" ref="K258" si="1135">J258*$B$3</f>
        <v>145.61091000000002</v>
      </c>
      <c r="L258" s="49">
        <f t="shared" ref="L258" si="1136">K258+K259+K260</f>
        <v>231253790625.6109</v>
      </c>
      <c r="M258" s="50">
        <f t="shared" ref="M258" si="1137">J261+1</f>
        <v>2</v>
      </c>
      <c r="N258" s="49">
        <f t="shared" ref="N258" si="1138">IF(AND($M258=1,$K261=1,$M262=1,$K265=0),$L262-$L258,IF(AND($M258=1,$K261=1,$M266=1,$K269=0),$L266-$L258,IF(AND($M258=1,$K261=1,$M270=1,$K273=0),$L270-$L258,IF(AND($M258=1,$K261=1,$M274=1,$K277=0),$L274-$L258,0))))</f>
        <v>0</v>
      </c>
      <c r="O258" s="49">
        <f t="shared" ref="O258" si="1139">IF(AND($M258=1,$K261=1,$M262=2,$K265=1),$L262-$L258,IF(AND($M258=1,$K261=1,$M266=2,$K269=1),$L266-$L258,IF(AND($M258=1,$K261=1,$M270=2,$K273=1),$L270-$L258,IF(AND($M258=1,$K261=1,$M274=2,$K277=1),$L274-$L258,0))))</f>
        <v>0</v>
      </c>
      <c r="P258" s="49">
        <f t="shared" ref="P258" si="1140">IF(AND($M258=2,$K261=1,$M262=2,$K265=0),$L262-$L258,IF(AND($M258=2,$K261=1,$M266=2,$K269=0),$L266-$L258,IF(AND($M258=2,$K261=1,$M270=2,$K273=0),$L270-$L258,IF(AND($M258=2,$K261=1,$M274=2,$K277=0),$L274-$L258,0))))</f>
        <v>1021.3260192871094</v>
      </c>
      <c r="Q258" s="49">
        <f t="shared" ref="Q258" si="1141">IF(AND($M258=2,$K261=1,$M262=3,$K265=1),$L262-$L258,IF(AND($M258=2,$K261=1,$M266=3,$K269=1),$L266-$L258,IF(AND($M258=2,$K261=1,$M270=3,$K273=1),$L270-$L258,IF(AND($M258=2,$K261=1,$M274=3,$K277=1),$L274-$L258,0))))</f>
        <v>545.06024169921875</v>
      </c>
      <c r="R258" s="49">
        <f t="shared" ref="R258" si="1142">IF(AND($M258=3,$K261=1,$M262=3,$K265=0),$L262-$L258,IF(AND($M258=3,$K261=1,$M266=3,$K269=0),$L266-$L258,IF(AND($M258=3,$K261=1,$M270=3,$K273=0),$L270-$L258,IF(AND($M258=3,$K261=1,$M274=3,$K277=0),$L274-$L258,0))))</f>
        <v>0</v>
      </c>
      <c r="S258" s="49">
        <f t="shared" ref="S258" si="1143">IF(AND($M258=3,$K261=1,$M262=4,$K265=1),$L262-$L258,IF(AND($M258=3,$K261=1,$M266=4,$K269=1),$L266-$L258,IF(AND($M258=3,$K261=1,$M270=4,$K273=1),$L270-$L258,IF(AND($M258=3,$K261=1,$M274=4,$K277=1),$L274-$L258,0))))</f>
        <v>0</v>
      </c>
      <c r="T258" s="49">
        <f t="shared" ref="T258" si="1144">IF(AND($M258=4,$K261=1,$M262=4,$K265=0),$L262-$L258,IF(AND($M258=4,$K261=1,$M266=4,$K269=0),$L266-$L258,IF(AND($M260=3,$K261=1,$M270=4,$K273=0),$L270-$L258,IF(AND($M258=4,$K261=1,$M274=4,$K277=0),$L274-$L258,0))))</f>
        <v>0</v>
      </c>
      <c r="U258" s="49">
        <f t="shared" ref="U258" si="1145">IF(AND($M258=4,$K261=1,$M262=5,$K265=1),$L262-$L258,IF(AND($M258=4,$K261=1,$M266=5,$K269=1),$L266-$L258,IF(AND($M258=4,$K261=1,$M270=5,$K273=1),$L270-$L258,IF(AND($M258=4,$K261=1,$M274=5,$K277=1),$L274-$L258,0))))</f>
        <v>0</v>
      </c>
      <c r="V258" s="49">
        <f t="shared" ref="V258" si="1146">IF(AND($M258=5,$K261=1,$M262=5,$K265=0),$L262-$L258,IF(AND($M258=5,$K261=1,$M266=5,$K269=0),$L266-$L258,IF(AND($M260=5,$K261=1,$M270=5,$K273=0),$L270-$L258,IF(AND($M258=5,$K261=1,$M274=5,$K277=0),$L274-$L258,0))))</f>
        <v>0</v>
      </c>
      <c r="W258" s="49">
        <f t="shared" ref="W258" si="1147">IF(AND($M258=5,$K261=1,$M262=1,$K265=1),$L262-$L258,IF(AND($M258=5,$K261=1,$M266=1,$K269=1),$L266-$L258,IF(AND($M258=5,$K261=1,$M270=1,$K273=1),$L270-$L258,IF(AND($M258=5,$K261=1,$M274=1,$K277=1),$L274-$L258,0))))</f>
        <v>0</v>
      </c>
    </row>
    <row r="259" spans="8:23">
      <c r="H259" s="45"/>
      <c r="I259" s="45" t="s">
        <v>1387</v>
      </c>
      <c r="J259" s="17">
        <f t="shared" si="1134"/>
        <v>31723810</v>
      </c>
      <c r="K259" s="49">
        <f t="shared" ref="K259" si="1148">J259*$B$2</f>
        <v>253790480</v>
      </c>
      <c r="L259" s="49"/>
    </row>
    <row r="260" spans="8:23">
      <c r="H260" s="45"/>
      <c r="I260" s="45" t="s">
        <v>568</v>
      </c>
      <c r="J260" s="17">
        <f t="shared" si="1134"/>
        <v>231</v>
      </c>
      <c r="K260" s="49">
        <f t="shared" ref="K260" si="1149">J260*1000000000</f>
        <v>231000000000</v>
      </c>
      <c r="L260" s="49"/>
    </row>
    <row r="261" spans="8:23">
      <c r="H261" s="45"/>
      <c r="I261" s="45" t="s">
        <v>437</v>
      </c>
      <c r="J261" s="17">
        <f t="shared" ref="J261" si="1150">HEX2DEC(RIGHT(I261))</f>
        <v>1</v>
      </c>
      <c r="K261" s="49">
        <f t="shared" ref="K261" si="1151">HEX2DEC(LEFT(RIGHT(I261,2),1))</f>
        <v>1</v>
      </c>
    </row>
    <row r="262" spans="8:23">
      <c r="H262" s="45"/>
      <c r="I262" s="45" t="s">
        <v>1388</v>
      </c>
      <c r="J262" s="17">
        <f t="shared" ref="J262:J264" si="1152">HEX2DEC(I262)</f>
        <v>2205</v>
      </c>
      <c r="K262" s="49">
        <f t="shared" ref="K262" si="1153">J262*$B$3</f>
        <v>178.67115000000001</v>
      </c>
      <c r="L262" s="49">
        <f t="shared" ref="L262" si="1154">K262+K263+K264</f>
        <v>231253791170.67114</v>
      </c>
      <c r="M262" s="50">
        <f t="shared" ref="M262" si="1155">J265+1</f>
        <v>3</v>
      </c>
      <c r="N262" s="49">
        <f t="shared" ref="N262" si="1156">IF(AND($M262=1,$K265=1,$M266=1,$K269=0),$L266-$L262,IF(AND($M262=1,$K265=1,$M270=1,$K273=0),$L270-$L262,IF(AND($M262=1,$K265=1,$M274=1,$K277=0),$L274-$L262,IF(AND($M262=1,$K265=1,$M278=1,$K281=0),$L278-$L262,0))))</f>
        <v>0</v>
      </c>
      <c r="O262" s="49">
        <f t="shared" ref="O262" si="1157">IF(AND($M262=1,$K265=1,$M266=2,$K269=1),$L266-$L262,IF(AND($M262=1,$K265=1,$M270=2,$K273=1),$L270-$L262,IF(AND($M262=1,$K265=1,$M274=2,$K277=1),$L274-$L262,IF(AND($M262=1,$K265=1,$M278=2,$K281=1),$L278-$L262,0))))</f>
        <v>0</v>
      </c>
      <c r="P262" s="49">
        <f t="shared" ref="P262" si="1158">IF(AND($M262=2,$K265=1,$M266=2,$K269=0),$L266-$L262,IF(AND($M262=2,$K265=1,$M270=2,$K273=0),$L270-$L262,IF(AND($M262=2,$K265=1,$M274=2,$K277=0),$L274-$L262,IF(AND($M262=2,$K265=1,$M278=2,$K281=0),$L278-$L262,0))))</f>
        <v>0</v>
      </c>
      <c r="Q262" s="49">
        <f t="shared" ref="Q262" si="1159">IF(AND($M262=2,$K265=1,$M266=3,$K269=1),$L266-$L262,IF(AND($M262=2,$K265=1,$M270=3,$K273=1),$L270-$L262,IF(AND($M262=2,$K265=1,$M274=3,$K277=1),$L274-$L262,IF(AND($M262=2,$K265=1,$M278=3,$K281=1),$L278-$L262,0))))</f>
        <v>0</v>
      </c>
      <c r="R262" s="49">
        <f t="shared" ref="R262" si="1160">IF(AND($M262=3,$K265=1,$M266=3,$K269=0),$L266-$L262,IF(AND($M262=3,$K265=1,$M270=3,$K273=0),$L270-$L262,IF(AND($M262=3,$K265=1,$M274=3,$K277=0),$L274-$L262,IF(AND($M262=3,$K265=1,$M278=3,$K281=0),$L278-$L262,0))))</f>
        <v>963.146484375</v>
      </c>
      <c r="S262" s="49">
        <f t="shared" ref="S262" si="1161">IF(AND($M262=3,$K265=1,$M266=4,$K269=1),$L266-$L262,IF(AND($M262=3,$K265=1,$M270=4,$K273=1),$L270-$L262,IF(AND($M262=3,$K265=1,$M274=4,$K277=1),$L274-$L262,IF(AND($M262=3,$K265=1,$M278=4,$K281=1),$L278-$L262,0))))</f>
        <v>9451.4731750488281</v>
      </c>
      <c r="T262" s="49">
        <f t="shared" ref="T262" si="1162">IF(AND($M262=4,$K265=1,$M266=4,$K269=0),$L266-$L262,IF(AND($M262=4,$K265=1,$M270=4,$K273=0),$L270-$L262,IF(AND($M264=3,$K265=1,$M274=4,$K277=0),$L274-$L262,IF(AND($M262=4,$K265=1,$M278=4,$K281=0),$L278-$L262,0))))</f>
        <v>0</v>
      </c>
      <c r="U262" s="49">
        <f t="shared" ref="U262" si="1163">IF(AND($M262=4,$K265=1,$M266=5,$K269=1),$L266-$L262,IF(AND($M262=4,$K265=1,$M270=5,$K273=1),$L270-$L262,IF(AND($M262=4,$K265=1,$M274=5,$K277=1),$L274-$L262,IF(AND($M262=4,$K265=1,$M278=5,$K281=1),$L278-$L262,0))))</f>
        <v>0</v>
      </c>
      <c r="V262" s="49">
        <f t="shared" ref="V262" si="1164">IF(AND($M262=5,$K265=1,$M266=5,$K269=0),$L266-$L262,IF(AND($M262=5,$K265=1,$M270=5,$K273=0),$L270-$L262,IF(AND($M264=5,$K265=1,$M274=5,$K277=0),$L274-$L262,IF(AND($M262=5,$K265=1,$M278=5,$K281=0),$L278-$L262,0))))</f>
        <v>0</v>
      </c>
      <c r="W262" s="49">
        <f t="shared" ref="W262" si="1165">IF(AND($M262=5,$K265=1,$M266=1,$K269=1),$L266-$L262,IF(AND($M262=5,$K265=1,$M270=1,$K273=1),$L270-$L262,IF(AND($M262=5,$K265=1,$M274=1,$K277=1),$L274-$L262,IF(AND($M262=5,$K265=1,$M278=1,$K281=1),$L278-$L262,0))))</f>
        <v>0</v>
      </c>
    </row>
    <row r="263" spans="8:23">
      <c r="H263" s="45"/>
      <c r="I263" s="45" t="s">
        <v>1383</v>
      </c>
      <c r="J263" s="17">
        <f t="shared" si="1152"/>
        <v>31723874</v>
      </c>
      <c r="K263" s="49">
        <f t="shared" ref="K263" si="1166">J263*$B$2</f>
        <v>253790992</v>
      </c>
      <c r="L263" s="49"/>
    </row>
    <row r="264" spans="8:23">
      <c r="H264" s="45"/>
      <c r="I264" s="45" t="s">
        <v>568</v>
      </c>
      <c r="J264" s="17">
        <f t="shared" si="1152"/>
        <v>231</v>
      </c>
      <c r="K264" s="49">
        <f t="shared" ref="K264" si="1167">J264*1000000000</f>
        <v>231000000000</v>
      </c>
      <c r="L264" s="49"/>
    </row>
    <row r="265" spans="8:23">
      <c r="H265" s="45"/>
      <c r="I265" s="45" t="s">
        <v>482</v>
      </c>
      <c r="J265" s="17">
        <f t="shared" ref="J265" si="1168">HEX2DEC(RIGHT(I265))</f>
        <v>2</v>
      </c>
      <c r="K265" s="49">
        <f t="shared" ref="K265" si="1169">HEX2DEC(LEFT(RIGHT(I265,2),1))</f>
        <v>1</v>
      </c>
    </row>
    <row r="266" spans="8:23">
      <c r="H266" s="45"/>
      <c r="I266" s="45" t="s">
        <v>1389</v>
      </c>
      <c r="J266" s="17">
        <f t="shared" ref="J266:J268" si="1170">HEX2DEC(I266)</f>
        <v>1764</v>
      </c>
      <c r="K266" s="49">
        <f t="shared" ref="K266" si="1171">J266*$B$3</f>
        <v>142.93692000000001</v>
      </c>
      <c r="L266" s="49">
        <f t="shared" ref="L266" si="1172">K266+K267+K268</f>
        <v>231253791646.93692</v>
      </c>
      <c r="M266" s="50">
        <f t="shared" ref="M266" si="1173">J269+1</f>
        <v>2</v>
      </c>
      <c r="N266" s="49">
        <f t="shared" ref="N266" si="1174">IF(AND($M266=1,$K269=1,$M270=1,$K273=0),$L270-$L266,IF(AND($M266=1,$K269=1,$M274=1,$K277=0),$L274-$L266,IF(AND($M266=1,$K269=1,$M278=1,$K281=0),$L278-$L266,IF(AND($M266=1,$K269=1,$M282=1,$K285=0),$L282-$L266,0))))</f>
        <v>0</v>
      </c>
      <c r="O266" s="49">
        <f t="shared" ref="O266" si="1175">IF(AND($M266=1,$K269=1,$M270=2,$K273=1),$L270-$L266,IF(AND($M266=1,$K269=1,$M274=2,$K277=1),$L274-$L266,IF(AND($M266=1,$K269=1,$M278=2,$K281=1),$L278-$L266,IF(AND($M266=1,$K269=1,$M282=2,$K285=1),$L282-$L266,0))))</f>
        <v>0</v>
      </c>
      <c r="P266" s="49">
        <f t="shared" ref="P266" si="1176">IF(AND($M266=2,$K269=1,$M270=2,$K273=0),$L270-$L266,IF(AND($M266=2,$K269=1,$M274=2,$K277=0),$L274-$L266,IF(AND($M266=2,$K269=1,$M278=2,$K281=0),$L278-$L266,IF(AND($M266=2,$K269=1,$M282=2,$K285=0),$L282-$L266,0))))</f>
        <v>0</v>
      </c>
      <c r="Q266" s="49">
        <f t="shared" ref="Q266" si="1177">IF(AND($M266=2,$K269=1,$M270=3,$K273=1),$L270-$L266,IF(AND($M266=2,$K269=1,$M274=3,$K277=1),$L274-$L266,IF(AND($M266=2,$K269=1,$M278=3,$K281=1),$L278-$L266,IF(AND($M266=2,$K269=1,$M282=3,$K285=1),$L282-$L266,0))))</f>
        <v>0</v>
      </c>
      <c r="R266" s="49">
        <f t="shared" ref="R266" si="1178">IF(AND($M266=3,$K269=1,$M270=3,$K273=0),$L270-$L266,IF(AND($M266=3,$K269=1,$M274=3,$K277=0),$L274-$L266,IF(AND($M266=3,$K269=1,$M278=3,$K281=0),$L278-$L266,IF(AND($M266=3,$K269=1,$M282=3,$K285=0),$L282-$L266,0))))</f>
        <v>0</v>
      </c>
      <c r="S266" s="49">
        <f t="shared" ref="S266" si="1179">IF(AND($M266=3,$K269=1,$M270=4,$K273=1),$L270-$L266,IF(AND($M266=3,$K269=1,$M274=4,$K277=1),$L274-$L266,IF(AND($M266=3,$K269=1,$M278=4,$K281=1),$L278-$L266,IF(AND($M266=3,$K269=1,$M282=4,$K285=1),$L282-$L266,0))))</f>
        <v>0</v>
      </c>
      <c r="T266" s="49">
        <f t="shared" ref="T266" si="1180">IF(AND($M266=4,$K269=1,$M270=4,$K273=0),$L270-$L266,IF(AND($M266=4,$K269=1,$M274=4,$K277=0),$L274-$L266,IF(AND($M268=3,$K269=1,$M278=4,$K281=0),$L278-$L266,IF(AND($M266=4,$K269=1,$M282=4,$K285=0),$L282-$L266,0))))</f>
        <v>0</v>
      </c>
      <c r="U266" s="49">
        <f t="shared" ref="U266" si="1181">IF(AND($M266=4,$K269=1,$M270=5,$K273=1),$L270-$L266,IF(AND($M266=4,$K269=1,$M274=5,$K277=1),$L274-$L266,IF(AND($M266=4,$K269=1,$M278=5,$K281=1),$L278-$L266,IF(AND($M266=4,$K269=1,$M282=5,$K285=1),$L282-$L266,0))))</f>
        <v>0</v>
      </c>
      <c r="V266" s="49">
        <f t="shared" ref="V266" si="1182">IF(AND($M266=5,$K269=1,$M270=5,$K273=0),$L270-$L266,IF(AND($M266=5,$K269=1,$M274=5,$K277=0),$L274-$L266,IF(AND($M268=5,$K269=1,$M278=5,$K281=0),$L278-$L266,IF(AND($M266=5,$K269=1,$M282=5,$K285=0),$L282-$L266,0))))</f>
        <v>0</v>
      </c>
      <c r="W266" s="49">
        <f t="shared" ref="W266" si="1183">IF(AND($M266=5,$K269=1,$M270=1,$K273=1),$L270-$L266,IF(AND($M266=5,$K269=1,$M274=1,$K277=1),$L274-$L266,IF(AND($M266=5,$K269=1,$M278=1,$K281=1),$L278-$L266,IF(AND($M266=5,$K269=1,$M282=1,$K285=1),$L282-$L266,0))))</f>
        <v>0</v>
      </c>
    </row>
    <row r="267" spans="8:23">
      <c r="H267" s="45"/>
      <c r="I267" s="45" t="s">
        <v>1390</v>
      </c>
      <c r="J267" s="17">
        <f t="shared" si="1170"/>
        <v>31723938</v>
      </c>
      <c r="K267" s="49">
        <f t="shared" ref="K267" si="1184">J267*$B$2</f>
        <v>253791504</v>
      </c>
      <c r="L267" s="49"/>
    </row>
    <row r="268" spans="8:23">
      <c r="H268" s="45"/>
      <c r="I268" s="45" t="s">
        <v>568</v>
      </c>
      <c r="J268" s="17">
        <f t="shared" si="1170"/>
        <v>231</v>
      </c>
      <c r="K268" s="49">
        <f t="shared" ref="K268" si="1185">J268*1000000000</f>
        <v>231000000000</v>
      </c>
      <c r="L268" s="49"/>
    </row>
    <row r="269" spans="8:23">
      <c r="H269" s="45"/>
      <c r="I269" s="45" t="s">
        <v>484</v>
      </c>
      <c r="J269" s="17">
        <f t="shared" ref="J269" si="1186">HEX2DEC(RIGHT(I269))</f>
        <v>1</v>
      </c>
      <c r="K269" s="49">
        <f t="shared" ref="K269" si="1187">HEX2DEC(LEFT(RIGHT(I269,2),1))</f>
        <v>0</v>
      </c>
    </row>
    <row r="270" spans="8:23">
      <c r="H270" s="45"/>
      <c r="I270" s="45" t="s">
        <v>1391</v>
      </c>
      <c r="J270" s="17">
        <f t="shared" ref="J270:J272" si="1188">HEX2DEC(I270)</f>
        <v>1454</v>
      </c>
      <c r="K270" s="49">
        <f t="shared" ref="K270" si="1189">J270*$B$3</f>
        <v>117.81762000000001</v>
      </c>
      <c r="L270" s="49">
        <f t="shared" ref="L270" si="1190">K270+K271+K272</f>
        <v>231253792133.81763</v>
      </c>
      <c r="M270" s="50">
        <f t="shared" ref="M270" si="1191">J273+1</f>
        <v>3</v>
      </c>
      <c r="N270" s="49">
        <f t="shared" ref="N270" si="1192">IF(AND($M270=1,$K273=1,$M274=1,$K277=0),$L274-$L270,IF(AND($M270=1,$K273=1,$M278=1,$K281=0),$L278-$L270,IF(AND($M270=1,$K273=1,$M282=1,$K285=0),$L282-$L270,IF(AND($M270=1,$K273=1,$M286=1,$K289=0),$L286-$L270,0))))</f>
        <v>0</v>
      </c>
      <c r="O270" s="49">
        <f t="shared" ref="O270" si="1193">IF(AND($M270=1,$K273=1,$M274=2,$K277=1),$L274-$L270,IF(AND($M270=1,$K273=1,$M278=2,$K281=1),$L278-$L270,IF(AND($M270=1,$K273=1,$M282=2,$K285=1),$L282-$L270,IF(AND($M270=1,$K273=1,$M286=2,$K289=1),$L286-$L270,0))))</f>
        <v>0</v>
      </c>
      <c r="P270" s="49">
        <f t="shared" ref="P270" si="1194">IF(AND($M270=2,$K273=1,$M274=2,$K277=0),$L274-$L270,IF(AND($M270=2,$K273=1,$M278=2,$K281=0),$L278-$L270,IF(AND($M270=2,$K273=1,$M282=2,$K285=0),$L282-$L270,IF(AND($M270=2,$K273=1,$M286=2,$K289=0),$L286-$L270,0))))</f>
        <v>0</v>
      </c>
      <c r="Q270" s="49">
        <f t="shared" ref="Q270" si="1195">IF(AND($M270=2,$K273=1,$M274=3,$K277=1),$L274-$L270,IF(AND($M270=2,$K273=1,$M278=3,$K281=1),$L278-$L270,IF(AND($M270=2,$K273=1,$M282=3,$K285=1),$L282-$L270,IF(AND($M270=2,$K273=1,$M286=3,$K289=1),$L286-$L270,0))))</f>
        <v>0</v>
      </c>
      <c r="R270" s="49">
        <f t="shared" ref="R270" si="1196">IF(AND($M270=3,$K273=1,$M274=3,$K277=0),$L274-$L270,IF(AND($M270=3,$K273=1,$M278=3,$K281=0),$L278-$L270,IF(AND($M270=3,$K273=1,$M282=3,$K285=0),$L282-$L270,IF(AND($M270=3,$K273=1,$M286=3,$K289=0),$L286-$L270,0))))</f>
        <v>0</v>
      </c>
      <c r="S270" s="49">
        <f t="shared" ref="S270" si="1197">IF(AND($M270=3,$K273=1,$M274=4,$K277=1),$L274-$L270,IF(AND($M270=3,$K273=1,$M278=4,$K281=1),$L278-$L270,IF(AND($M270=3,$K273=1,$M282=4,$K285=1),$L282-$L270,IF(AND($M270=3,$K273=1,$M286=4,$K289=1),$L286-$L270,0))))</f>
        <v>0</v>
      </c>
      <c r="T270" s="49">
        <f t="shared" ref="T270" si="1198">IF(AND($M270=4,$K273=1,$M274=4,$K277=0),$L274-$L270,IF(AND($M270=4,$K273=1,$M278=4,$K281=0),$L278-$L270,IF(AND($M272=3,$K273=1,$M282=4,$K285=0),$L282-$L270,IF(AND($M270=4,$K273=1,$M286=4,$K289=0),$L286-$L270,0))))</f>
        <v>0</v>
      </c>
      <c r="U270" s="49">
        <f t="shared" ref="U270" si="1199">IF(AND($M270=4,$K273=1,$M274=5,$K277=1),$L274-$L270,IF(AND($M270=4,$K273=1,$M278=5,$K281=1),$L278-$L270,IF(AND($M270=4,$K273=1,$M282=5,$K285=1),$L282-$L270,IF(AND($M270=4,$K273=1,$M286=5,$K289=1),$L286-$L270,0))))</f>
        <v>0</v>
      </c>
      <c r="V270" s="49">
        <f t="shared" ref="V270" si="1200">IF(AND($M270=5,$K273=1,$M274=5,$K277=0),$L274-$L270,IF(AND($M270=5,$K273=1,$M278=5,$K281=0),$L278-$L270,IF(AND($M272=5,$K273=1,$M282=5,$K285=0),$L282-$L270,IF(AND($M270=5,$K273=1,$M286=5,$K289=0),$L286-$L270,0))))</f>
        <v>0</v>
      </c>
      <c r="W270" s="49">
        <f t="shared" ref="W270" si="1201">IF(AND($M270=5,$K273=1,$M274=1,$K277=1),$L274-$L270,IF(AND($M270=5,$K273=1,$M278=1,$K281=1),$L278-$L270,IF(AND($M270=5,$K273=1,$M282=1,$K285=1),$L282-$L270,IF(AND($M270=5,$K273=1,$M286=1,$K289=1),$L286-$L270,0))))</f>
        <v>0</v>
      </c>
    </row>
    <row r="271" spans="8:23">
      <c r="H271" s="45"/>
      <c r="I271" s="45" t="s">
        <v>1385</v>
      </c>
      <c r="J271" s="17">
        <f t="shared" si="1188"/>
        <v>31724002</v>
      </c>
      <c r="K271" s="49">
        <f t="shared" ref="K271" si="1202">J271*$B$2</f>
        <v>253792016</v>
      </c>
      <c r="L271" s="49"/>
    </row>
    <row r="272" spans="8:23">
      <c r="H272" s="45"/>
      <c r="I272" s="45" t="s">
        <v>568</v>
      </c>
      <c r="J272" s="17">
        <f t="shared" si="1188"/>
        <v>231</v>
      </c>
      <c r="K272" s="49">
        <f t="shared" ref="K272" si="1203">J272*1000000000</f>
        <v>231000000000</v>
      </c>
      <c r="L272" s="49"/>
    </row>
    <row r="273" spans="8:23">
      <c r="H273" s="45"/>
      <c r="I273" s="45" t="s">
        <v>706</v>
      </c>
      <c r="J273" s="17">
        <f t="shared" ref="J273" si="1204">HEX2DEC(RIGHT(I273))</f>
        <v>2</v>
      </c>
      <c r="K273" s="49">
        <f t="shared" ref="K273" si="1205">HEX2DEC(LEFT(RIGHT(I273,2),1))</f>
        <v>0</v>
      </c>
    </row>
    <row r="274" spans="8:23">
      <c r="H274" s="45"/>
      <c r="I274" s="45" t="s">
        <v>1392</v>
      </c>
      <c r="J274" s="17">
        <f t="shared" ref="J274:J276" si="1206">HEX2DEC(I274)</f>
        <v>5111</v>
      </c>
      <c r="K274" s="49">
        <f t="shared" ref="K274" si="1207">J274*$B$3</f>
        <v>414.14433000000002</v>
      </c>
      <c r="L274" s="49">
        <f t="shared" ref="L274" si="1208">K274+K275+K276</f>
        <v>231253800622.14432</v>
      </c>
      <c r="M274" s="50">
        <f t="shared" ref="M274" si="1209">J277+1</f>
        <v>4</v>
      </c>
      <c r="N274" s="49">
        <f t="shared" ref="N274" si="1210">IF(AND($M274=1,$K277=1,$M278=1,$K281=0),$L278-$L274,IF(AND($M274=1,$K277=1,$M282=1,$K285=0),$L282-$L274,IF(AND($M274=1,$K277=1,$M286=1,$K289=0),$L286-$L274,IF(AND($M274=1,$K277=1,$M290=1,$K293=0),$L290-$L274,0))))</f>
        <v>0</v>
      </c>
      <c r="O274" s="49">
        <f t="shared" ref="O274" si="1211">IF(AND($M274=1,$K277=1,$M278=2,$K281=1),$L278-$L274,IF(AND($M274=1,$K277=1,$M282=2,$K285=1),$L282-$L274,IF(AND($M274=1,$K277=1,$M286=2,$K289=1),$L286-$L274,IF(AND($M274=1,$K277=1,$M290=2,$K293=1),$L290-$L274,0))))</f>
        <v>0</v>
      </c>
      <c r="P274" s="49">
        <f t="shared" ref="P274" si="1212">IF(AND($M274=2,$K277=1,$M278=2,$K281=0),$L278-$L274,IF(AND($M274=2,$K277=1,$M282=2,$K285=0),$L282-$L274,IF(AND($M274=2,$K277=1,$M286=2,$K289=0),$L286-$L274,IF(AND($M274=2,$K277=1,$M290=2,$K293=0),$L290-$L274,0))))</f>
        <v>0</v>
      </c>
      <c r="Q274" s="49">
        <f t="shared" ref="Q274" si="1213">IF(AND($M274=2,$K277=1,$M278=3,$K281=1),$L278-$L274,IF(AND($M274=2,$K277=1,$M282=3,$K285=1),$L282-$L274,IF(AND($M274=2,$K277=1,$M286=3,$K289=1),$L286-$L274,IF(AND($M274=2,$K277=1,$M290=3,$K293=1),$L290-$L274,0))))</f>
        <v>0</v>
      </c>
      <c r="R274" s="49">
        <f t="shared" ref="R274" si="1214">IF(AND($M274=3,$K277=1,$M278=3,$K281=0),$L278-$L274,IF(AND($M274=3,$K277=1,$M282=3,$K285=0),$L282-$L274,IF(AND($M274=3,$K277=1,$M286=3,$K289=0),$L286-$L274,IF(AND($M274=3,$K277=1,$M290=3,$K293=0),$L290-$L274,0))))</f>
        <v>0</v>
      </c>
      <c r="S274" s="49">
        <f t="shared" ref="S274" si="1215">IF(AND($M274=3,$K277=1,$M278=4,$K281=1),$L278-$L274,IF(AND($M274=3,$K277=1,$M282=4,$K285=1),$L282-$L274,IF(AND($M274=3,$K277=1,$M286=4,$K289=1),$L286-$L274,IF(AND($M274=3,$K277=1,$M290=4,$K293=1),$L290-$L274,0))))</f>
        <v>0</v>
      </c>
      <c r="T274" s="49">
        <f t="shared" ref="T274" si="1216">IF(AND($M274=4,$K277=1,$M278=4,$K281=0),$L278-$L274,IF(AND($M274=4,$K277=1,$M282=4,$K285=0),$L282-$L274,IF(AND($M276=3,$K277=1,$M286=4,$K289=0),$L286-$L274,IF(AND($M274=4,$K277=1,$M290=4,$K293=0),$L290-$L274,0))))</f>
        <v>1019.9485168457031</v>
      </c>
      <c r="U274" s="49">
        <f t="shared" ref="U274" si="1217">IF(AND($M274=4,$K277=1,$M278=5,$K281=1),$L278-$L274,IF(AND($M274=4,$K277=1,$M282=5,$K285=1),$L282-$L274,IF(AND($M274=4,$K277=1,$M286=5,$K289=1),$L286-$L274,IF(AND($M274=4,$K277=1,$M290=5,$K293=1),$L290-$L274,0))))</f>
        <v>12324.706604003906</v>
      </c>
      <c r="V274" s="49">
        <f t="shared" ref="V274" si="1218">IF(AND($M274=5,$K277=1,$M278=5,$K281=0),$L278-$L274,IF(AND($M274=5,$K277=1,$M282=5,$K285=0),$L282-$L274,IF(AND($M276=5,$K277=1,$M286=5,$K289=0),$L286-$L274,IF(AND($M274=5,$K277=1,$M290=5,$K293=0),$L290-$L274,0))))</f>
        <v>0</v>
      </c>
      <c r="W274" s="49">
        <f t="shared" ref="W274" si="1219">IF(AND($M274=5,$K277=1,$M278=1,$K281=1),$L278-$L274,IF(AND($M274=5,$K277=1,$M282=1,$K285=1),$L282-$L274,IF(AND($M274=5,$K277=1,$M286=1,$K289=1),$L286-$L274,IF(AND($M274=5,$K277=1,$M290=1,$K293=1),$L290-$L274,0))))</f>
        <v>0</v>
      </c>
    </row>
    <row r="275" spans="8:23">
      <c r="H275" s="45"/>
      <c r="I275" s="45" t="s">
        <v>1393</v>
      </c>
      <c r="J275" s="17">
        <f t="shared" si="1206"/>
        <v>31725026</v>
      </c>
      <c r="K275" s="49">
        <f t="shared" ref="K275" si="1220">J275*$B$2</f>
        <v>253800208</v>
      </c>
      <c r="L275" s="49"/>
    </row>
    <row r="276" spans="8:23">
      <c r="H276" s="45"/>
      <c r="I276" s="45" t="s">
        <v>568</v>
      </c>
      <c r="J276" s="17">
        <f t="shared" si="1206"/>
        <v>231</v>
      </c>
      <c r="K276" s="49">
        <f t="shared" ref="K276" si="1221">J276*1000000000</f>
        <v>231000000000</v>
      </c>
      <c r="L276" s="49"/>
    </row>
    <row r="277" spans="8:23">
      <c r="H277" s="45"/>
      <c r="I277" s="45" t="s">
        <v>491</v>
      </c>
      <c r="J277" s="17">
        <f t="shared" ref="J277" si="1222">HEX2DEC(RIGHT(I277))</f>
        <v>3</v>
      </c>
      <c r="K277" s="49">
        <f t="shared" ref="K277" si="1223">HEX2DEC(LEFT(RIGHT(I277,2),1))</f>
        <v>1</v>
      </c>
    </row>
    <row r="278" spans="8:23">
      <c r="H278" s="45"/>
      <c r="I278" s="45" t="s">
        <v>1394</v>
      </c>
      <c r="J278" s="17">
        <f t="shared" ref="J278:J280" si="1224">HEX2DEC(I278)</f>
        <v>5061</v>
      </c>
      <c r="K278" s="49">
        <f t="shared" ref="K278" si="1225">J278*$B$3</f>
        <v>410.09283000000005</v>
      </c>
      <c r="L278" s="49">
        <f t="shared" ref="L278" si="1226">K278+K279+K280</f>
        <v>231253801642.09283</v>
      </c>
      <c r="M278" s="50">
        <f t="shared" ref="M278" si="1227">J281+1</f>
        <v>4</v>
      </c>
      <c r="N278" s="49">
        <f t="shared" ref="N278" si="1228">IF(AND($M278=1,$K281=1,$M282=1,$K285=0),$L282-$L278,IF(AND($M278=1,$K281=1,$M286=1,$K289=0),$L286-$L278,IF(AND($M278=1,$K281=1,$M290=1,$K293=0),$L290-$L278,IF(AND($M278=1,$K281=1,$M294=1,$K297=0),$L294-$L278,0))))</f>
        <v>0</v>
      </c>
      <c r="O278" s="49">
        <f t="shared" ref="O278" si="1229">IF(AND($M278=1,$K281=1,$M282=2,$K285=1),$L282-$L278,IF(AND($M278=1,$K281=1,$M286=2,$K289=1),$L286-$L278,IF(AND($M278=1,$K281=1,$M290=2,$K293=1),$L290-$L278,IF(AND($M278=1,$K281=1,$M294=2,$K297=1),$L294-$L278,0))))</f>
        <v>0</v>
      </c>
      <c r="P278" s="49">
        <f t="shared" ref="P278" si="1230">IF(AND($M278=2,$K281=1,$M282=2,$K285=0),$L282-$L278,IF(AND($M278=2,$K281=1,$M286=2,$K289=0),$L286-$L278,IF(AND($M278=2,$K281=1,$M290=2,$K293=0),$L290-$L278,IF(AND($M278=2,$K281=1,$M294=2,$K297=0),$L294-$L278,0))))</f>
        <v>0</v>
      </c>
      <c r="Q278" s="49">
        <f t="shared" ref="Q278" si="1231">IF(AND($M278=2,$K281=1,$M282=3,$K285=1),$L282-$L278,IF(AND($M278=2,$K281=1,$M286=3,$K289=1),$L286-$L278,IF(AND($M278=2,$K281=1,$M290=3,$K293=1),$L290-$L278,IF(AND($M278=2,$K281=1,$M294=3,$K297=1),$L294-$L278,0))))</f>
        <v>0</v>
      </c>
      <c r="R278" s="49">
        <f t="shared" ref="R278" si="1232">IF(AND($M278=3,$K281=1,$M282=3,$K285=0),$L282-$L278,IF(AND($M278=3,$K281=1,$M286=3,$K289=0),$L286-$L278,IF(AND($M278=3,$K281=1,$M290=3,$K293=0),$L290-$L278,IF(AND($M278=3,$K281=1,$M294=3,$K297=0),$L294-$L278,0))))</f>
        <v>0</v>
      </c>
      <c r="S278" s="49">
        <f t="shared" ref="S278" si="1233">IF(AND($M278=3,$K281=1,$M282=4,$K285=1),$L282-$L278,IF(AND($M278=3,$K281=1,$M286=4,$K289=1),$L286-$L278,IF(AND($M278=3,$K281=1,$M290=4,$K293=1),$L290-$L278,IF(AND($M278=3,$K281=1,$M294=4,$K297=1),$L294-$L278,0))))</f>
        <v>0</v>
      </c>
      <c r="T278" s="49">
        <f t="shared" ref="T278" si="1234">IF(AND($M278=4,$K281=1,$M282=4,$K285=0),$L282-$L278,IF(AND($M278=4,$K281=1,$M286=4,$K289=0),$L286-$L278,IF(AND($M280=3,$K281=1,$M290=4,$K293=0),$L290-$L278,IF(AND($M278=4,$K281=1,$M294=4,$K297=0),$L294-$L278,0))))</f>
        <v>0</v>
      </c>
      <c r="U278" s="49">
        <f t="shared" ref="U278" si="1235">IF(AND($M278=4,$K281=1,$M282=5,$K285=1),$L282-$L278,IF(AND($M278=4,$K281=1,$M286=5,$K289=1),$L286-$L278,IF(AND($M278=4,$K281=1,$M290=5,$K293=1),$L290-$L278,IF(AND($M278=4,$K281=1,$M294=5,$K297=1),$L294-$L278,0))))</f>
        <v>0</v>
      </c>
      <c r="V278" s="49">
        <f t="shared" ref="V278" si="1236">IF(AND($M278=5,$K281=1,$M282=5,$K285=0),$L282-$L278,IF(AND($M278=5,$K281=1,$M286=5,$K289=0),$L286-$L278,IF(AND($M280=5,$K281=1,$M290=5,$K293=0),$L290-$L278,IF(AND($M278=5,$K281=1,$M294=5,$K297=0),$L294-$L278,0))))</f>
        <v>0</v>
      </c>
      <c r="W278" s="49">
        <f t="shared" ref="W278" si="1237">IF(AND($M278=5,$K281=1,$M282=1,$K285=1),$L282-$L278,IF(AND($M278=5,$K281=1,$M286=1,$K289=1),$L286-$L278,IF(AND($M278=5,$K281=1,$M290=1,$K293=1),$L290-$L278,IF(AND($M278=5,$K281=1,$M294=1,$K297=1),$L294-$L278,0))))</f>
        <v>0</v>
      </c>
    </row>
    <row r="279" spans="8:23">
      <c r="H279" s="45"/>
      <c r="I279" s="45" t="s">
        <v>1395</v>
      </c>
      <c r="J279" s="17">
        <f t="shared" si="1224"/>
        <v>31725154</v>
      </c>
      <c r="K279" s="49">
        <f t="shared" ref="K279" si="1238">J279*$B$2</f>
        <v>253801232</v>
      </c>
      <c r="L279" s="49"/>
    </row>
    <row r="280" spans="8:23">
      <c r="H280" s="45"/>
      <c r="I280" s="45" t="s">
        <v>568</v>
      </c>
      <c r="J280" s="17">
        <f t="shared" si="1224"/>
        <v>231</v>
      </c>
      <c r="K280" s="49">
        <f t="shared" ref="K280" si="1239">J280*1000000000</f>
        <v>231000000000</v>
      </c>
      <c r="L280" s="49"/>
    </row>
    <row r="281" spans="8:23">
      <c r="H281" s="45"/>
      <c r="I281" s="45" t="s">
        <v>1225</v>
      </c>
      <c r="J281" s="17">
        <f t="shared" ref="J281" si="1240">HEX2DEC(RIGHT(I281))</f>
        <v>3</v>
      </c>
      <c r="K281" s="49">
        <f t="shared" ref="K281" si="1241">HEX2DEC(LEFT(RIGHT(I281,2),1))</f>
        <v>0</v>
      </c>
    </row>
    <row r="282" spans="8:23">
      <c r="H282" s="45"/>
      <c r="I282" s="45" t="s">
        <v>1396</v>
      </c>
      <c r="J282" s="17">
        <f t="shared" ref="J282:J284" si="1242">HEX2DEC(I282)</f>
        <v>5564</v>
      </c>
      <c r="K282" s="49">
        <f t="shared" ref="K282" si="1243">J282*$B$3</f>
        <v>450.85092000000003</v>
      </c>
      <c r="L282" s="49">
        <f t="shared" ref="L282" si="1244">K282+K283+K284</f>
        <v>231253812946.85092</v>
      </c>
      <c r="M282" s="50">
        <f t="shared" ref="M282" si="1245">J285+1</f>
        <v>5</v>
      </c>
      <c r="N282" s="49">
        <f t="shared" ref="N282" si="1246">IF(AND($M282=1,$K285=1,$M286=1,$K289=0),$L286-$L282,IF(AND($M282=1,$K285=1,$M290=1,$K293=0),$L290-$L282,IF(AND($M282=1,$K285=1,$M294=1,$K297=0),$L294-$L282,IF(AND($M282=1,$K285=1,$M298=1,$K301=0),$L298-$L282,0))))</f>
        <v>0</v>
      </c>
      <c r="O282" s="49">
        <f t="shared" ref="O282" si="1247">IF(AND($M282=1,$K285=1,$M286=2,$K289=1),$L286-$L282,IF(AND($M282=1,$K285=1,$M290=2,$K293=1),$L290-$L282,IF(AND($M282=1,$K285=1,$M294=2,$K297=1),$L294-$L282,IF(AND($M282=1,$K285=1,$M298=2,$K301=1),$L298-$L282,0))))</f>
        <v>0</v>
      </c>
      <c r="P282" s="49">
        <f t="shared" ref="P282" si="1248">IF(AND($M282=2,$K285=1,$M286=2,$K289=0),$L286-$L282,IF(AND($M282=2,$K285=1,$M290=2,$K293=0),$L290-$L282,IF(AND($M282=2,$K285=1,$M294=2,$K297=0),$L294-$L282,IF(AND($M282=2,$K285=1,$M298=2,$K301=0),$L298-$L282,0))))</f>
        <v>0</v>
      </c>
      <c r="Q282" s="49">
        <f t="shared" ref="Q282" si="1249">IF(AND($M282=2,$K285=1,$M286=3,$K289=1),$L286-$L282,IF(AND($M282=2,$K285=1,$M290=3,$K293=1),$L290-$L282,IF(AND($M282=2,$K285=1,$M294=3,$K297=1),$L294-$L282,IF(AND($M282=2,$K285=1,$M298=3,$K301=1),$L298-$L282,0))))</f>
        <v>0</v>
      </c>
      <c r="R282" s="49">
        <f t="shared" ref="R282" si="1250">IF(AND($M282=3,$K285=1,$M286=3,$K289=0),$L286-$L282,IF(AND($M282=3,$K285=1,$M290=3,$K293=0),$L290-$L282,IF(AND($M282=3,$K285=1,$M294=3,$K297=0),$L294-$L282,IF(AND($M282=3,$K285=1,$M298=3,$K301=0),$L298-$L282,0))))</f>
        <v>0</v>
      </c>
      <c r="S282" s="49">
        <f t="shared" ref="S282" si="1251">IF(AND($M282=3,$K285=1,$M286=4,$K289=1),$L286-$L282,IF(AND($M282=3,$K285=1,$M290=4,$K293=1),$L290-$L282,IF(AND($M282=3,$K285=1,$M294=4,$K297=1),$L294-$L282,IF(AND($M282=3,$K285=1,$M298=4,$K301=1),$L298-$L282,0))))</f>
        <v>0</v>
      </c>
      <c r="T282" s="49">
        <f t="shared" ref="T282" si="1252">IF(AND($M282=4,$K285=1,$M286=4,$K289=0),$L286-$L282,IF(AND($M282=4,$K285=1,$M290=4,$K293=0),$L290-$L282,IF(AND($M284=3,$K285=1,$M294=4,$K297=0),$L294-$L282,IF(AND($M282=4,$K285=1,$M298=4,$K301=0),$L298-$L282,0))))</f>
        <v>0</v>
      </c>
      <c r="U282" s="49">
        <f t="shared" ref="U282" si="1253">IF(AND($M282=4,$K285=1,$M286=5,$K289=1),$L286-$L282,IF(AND($M282=4,$K285=1,$M290=5,$K293=1),$L290-$L282,IF(AND($M282=4,$K285=1,$M294=5,$K297=1),$L294-$L282,IF(AND($M282=4,$K285=1,$M298=5,$K301=1),$L298-$L282,0))))</f>
        <v>0</v>
      </c>
      <c r="V282" s="49">
        <f t="shared" ref="V282" si="1254">IF(AND($M282=5,$K285=1,$M286=5,$K289=0),$L286-$L282,IF(AND($M282=5,$K285=1,$M290=5,$K293=0),$L290-$L282,IF(AND($M284=5,$K285=1,$M294=5,$K297=0),$L294-$L282,IF(AND($M282=5,$K285=1,$M298=5,$K301=0),$L298-$L282,0))))</f>
        <v>1005.8492736816406</v>
      </c>
      <c r="W282" s="49">
        <f t="shared" ref="W282" si="1255">IF(AND($M282=5,$K285=1,$M286=1,$K289=1),$L286-$L282,IF(AND($M282=5,$K285=1,$M290=1,$K293=1),$L290-$L282,IF(AND($M282=5,$K285=1,$M294=1,$K297=1),$L294-$L282,IF(AND($M282=5,$K285=1,$M298=1,$K301=1),$L298-$L282,0))))</f>
        <v>0</v>
      </c>
    </row>
    <row r="283" spans="8:23">
      <c r="H283" s="45"/>
      <c r="I283" s="45" t="s">
        <v>1397</v>
      </c>
      <c r="J283" s="17">
        <f t="shared" si="1242"/>
        <v>31726562</v>
      </c>
      <c r="K283" s="49">
        <f t="shared" ref="K283" si="1256">J283*$B$2</f>
        <v>253812496</v>
      </c>
      <c r="L283" s="49"/>
    </row>
    <row r="284" spans="8:23">
      <c r="H284" s="45"/>
      <c r="I284" s="45" t="s">
        <v>568</v>
      </c>
      <c r="J284" s="17">
        <f t="shared" si="1242"/>
        <v>231</v>
      </c>
      <c r="K284" s="49">
        <f t="shared" ref="K284" si="1257">J284*1000000000</f>
        <v>231000000000</v>
      </c>
      <c r="L284" s="49"/>
    </row>
    <row r="285" spans="8:23">
      <c r="H285" s="45"/>
      <c r="I285" s="45" t="s">
        <v>481</v>
      </c>
      <c r="J285" s="17">
        <f t="shared" ref="J285" si="1258">HEX2DEC(RIGHT(I285))</f>
        <v>4</v>
      </c>
      <c r="K285" s="49">
        <f t="shared" ref="K285" si="1259">HEX2DEC(LEFT(RIGHT(I285,2),1))</f>
        <v>1</v>
      </c>
    </row>
    <row r="286" spans="8:23">
      <c r="H286" s="45"/>
      <c r="I286" s="45" t="s">
        <v>719</v>
      </c>
      <c r="J286" s="17">
        <f t="shared" ref="J286:J288" si="1260">HEX2DEC(I286)</f>
        <v>5340</v>
      </c>
      <c r="K286" s="49">
        <f t="shared" ref="K286" si="1261">J286*$B$3</f>
        <v>432.70020000000005</v>
      </c>
      <c r="L286" s="49">
        <f t="shared" ref="L286" si="1262">K286+K287+K288</f>
        <v>231253813952.7002</v>
      </c>
      <c r="M286" s="50">
        <f t="shared" ref="M286" si="1263">J289+1</f>
        <v>5</v>
      </c>
      <c r="N286" s="49">
        <f t="shared" ref="N286" si="1264">IF(AND($M286=1,$K289=1,$M290=1,$K293=0),$L290-$L286,IF(AND($M286=1,$K289=1,$M294=1,$K297=0),$L294-$L286,IF(AND($M286=1,$K289=1,$M298=1,$K301=0),$L298-$L286,IF(AND($M286=1,$K289=1,$M302=1,$K305=0),$L302-$L286,0))))</f>
        <v>0</v>
      </c>
      <c r="O286" s="49">
        <f t="shared" ref="O286" si="1265">IF(AND($M286=1,$K289=1,$M290=2,$K293=1),$L290-$L286,IF(AND($M286=1,$K289=1,$M294=2,$K297=1),$L294-$L286,IF(AND($M286=1,$K289=1,$M298=2,$K301=1),$L298-$L286,IF(AND($M286=1,$K289=1,$M302=2,$K305=1),$L302-$L286,0))))</f>
        <v>0</v>
      </c>
      <c r="P286" s="49">
        <f t="shared" ref="P286" si="1266">IF(AND($M286=2,$K289=1,$M290=2,$K293=0),$L290-$L286,IF(AND($M286=2,$K289=1,$M294=2,$K297=0),$L294-$L286,IF(AND($M286=2,$K289=1,$M298=2,$K301=0),$L298-$L286,IF(AND($M286=2,$K289=1,$M302=2,$K305=0),$L302-$L286,0))))</f>
        <v>0</v>
      </c>
      <c r="Q286" s="49">
        <f t="shared" ref="Q286" si="1267">IF(AND($M286=2,$K289=1,$M290=3,$K293=1),$L290-$L286,IF(AND($M286=2,$K289=1,$M294=3,$K297=1),$L294-$L286,IF(AND($M286=2,$K289=1,$M298=3,$K301=1),$L298-$L286,IF(AND($M286=2,$K289=1,$M302=3,$K305=1),$L302-$L286,0))))</f>
        <v>0</v>
      </c>
      <c r="R286" s="49">
        <f t="shared" ref="R286" si="1268">IF(AND($M286=3,$K289=1,$M290=3,$K293=0),$L290-$L286,IF(AND($M286=3,$K289=1,$M294=3,$K297=0),$L294-$L286,IF(AND($M286=3,$K289=1,$M298=3,$K301=0),$L298-$L286,IF(AND($M286=3,$K289=1,$M302=3,$K305=0),$L302-$L286,0))))</f>
        <v>0</v>
      </c>
      <c r="S286" s="49">
        <f t="shared" ref="S286" si="1269">IF(AND($M286=3,$K289=1,$M290=4,$K293=1),$L290-$L286,IF(AND($M286=3,$K289=1,$M294=4,$K297=1),$L294-$L286,IF(AND($M286=3,$K289=1,$M298=4,$K301=1),$L298-$L286,IF(AND($M286=3,$K289=1,$M302=4,$K305=1),$L302-$L286,0))))</f>
        <v>0</v>
      </c>
      <c r="T286" s="49">
        <f t="shared" ref="T286" si="1270">IF(AND($M286=4,$K289=1,$M290=4,$K293=0),$L290-$L286,IF(AND($M286=4,$K289=1,$M294=4,$K297=0),$L294-$L286,IF(AND($M288=3,$K289=1,$M298=4,$K301=0),$L298-$L286,IF(AND($M286=4,$K289=1,$M302=4,$K305=0),$L302-$L286,0))))</f>
        <v>0</v>
      </c>
      <c r="U286" s="49">
        <f t="shared" ref="U286" si="1271">IF(AND($M286=4,$K289=1,$M290=5,$K293=1),$L290-$L286,IF(AND($M286=4,$K289=1,$M294=5,$K297=1),$L294-$L286,IF(AND($M286=4,$K289=1,$M298=5,$K301=1),$L298-$L286,IF(AND($M286=4,$K289=1,$M302=5,$K305=1),$L302-$L286,0))))</f>
        <v>0</v>
      </c>
      <c r="V286" s="49">
        <f t="shared" ref="V286" si="1272">IF(AND($M286=5,$K289=1,$M290=5,$K293=0),$L290-$L286,IF(AND($M286=5,$K289=1,$M294=5,$K297=0),$L294-$L286,IF(AND($M288=5,$K289=1,$M298=5,$K301=0),$L298-$L286,IF(AND($M286=5,$K289=1,$M302=5,$K305=0),$L302-$L286,0))))</f>
        <v>0</v>
      </c>
      <c r="W286" s="49">
        <f t="shared" ref="W286" si="1273">IF(AND($M286=5,$K289=1,$M290=1,$K293=1),$L290-$L286,IF(AND($M286=5,$K289=1,$M294=1,$K297=1),$L294-$L286,IF(AND($M286=5,$K289=1,$M298=1,$K301=1),$L298-$L286,IF(AND($M286=5,$K289=1,$M302=1,$K305=1),$L302-$L286,0))))</f>
        <v>0</v>
      </c>
    </row>
    <row r="287" spans="8:23">
      <c r="H287" s="45"/>
      <c r="I287" s="45" t="s">
        <v>1398</v>
      </c>
      <c r="J287" s="17">
        <f t="shared" si="1260"/>
        <v>31726690</v>
      </c>
      <c r="K287" s="49">
        <f t="shared" ref="K287" si="1274">J287*$B$2</f>
        <v>253813520</v>
      </c>
      <c r="L287" s="49"/>
    </row>
    <row r="288" spans="8:23">
      <c r="H288" s="45"/>
      <c r="I288" s="45" t="s">
        <v>568</v>
      </c>
      <c r="J288" s="17">
        <f t="shared" si="1260"/>
        <v>231</v>
      </c>
      <c r="K288" s="49">
        <f t="shared" ref="K288" si="1275">J288*1000000000</f>
        <v>231000000000</v>
      </c>
      <c r="L288" s="49"/>
    </row>
    <row r="289" spans="8:23">
      <c r="H289" s="45"/>
      <c r="I289" s="45" t="s">
        <v>1226</v>
      </c>
      <c r="J289" s="17">
        <f t="shared" ref="J289" si="1276">HEX2DEC(RIGHT(I289))</f>
        <v>4</v>
      </c>
      <c r="K289" s="49">
        <f t="shared" ref="K289" si="1277">HEX2DEC(LEFT(RIGHT(I289,2),1))</f>
        <v>0</v>
      </c>
    </row>
    <row r="290" spans="8:23">
      <c r="H290" s="45"/>
      <c r="I290" s="45" t="s">
        <v>1399</v>
      </c>
      <c r="J290" s="17">
        <f t="shared" ref="J290:J292" si="1278">HEX2DEC(I290)</f>
        <v>4195</v>
      </c>
      <c r="K290" s="49">
        <f t="shared" ref="K290" si="1279">J290*$B$3</f>
        <v>339.92085000000003</v>
      </c>
      <c r="L290" s="49">
        <f t="shared" ref="L290" si="1280">K290+K291+K292</f>
        <v>232253811299.92084</v>
      </c>
      <c r="M290" s="50">
        <f t="shared" ref="M290" si="1281">J293+1</f>
        <v>2</v>
      </c>
      <c r="N290" s="49">
        <f t="shared" ref="N290" si="1282">IF(AND($M290=1,$K293=1,$M294=1,$K297=0),$L294-$L290,IF(AND($M290=1,$K293=1,$M298=1,$K301=0),$L298-$L290,IF(AND($M290=1,$K293=1,$M302=1,$K305=0),$L302-$L290,IF(AND($M290=1,$K293=1,$M306=1,$K309=0),$L306-$L290,0))))</f>
        <v>0</v>
      </c>
      <c r="O290" s="49">
        <f t="shared" ref="O290" si="1283">IF(AND($M290=1,$K293=1,$M294=2,$K297=1),$L294-$L290,IF(AND($M290=1,$K293=1,$M298=2,$K301=1),$L298-$L290,IF(AND($M290=1,$K293=1,$M302=2,$K305=1),$L302-$L290,IF(AND($M290=1,$K293=1,$M306=2,$K309=1),$L306-$L290,0))))</f>
        <v>0</v>
      </c>
      <c r="P290" s="49">
        <f t="shared" ref="P290" si="1284">IF(AND($M290=2,$K293=1,$M294=2,$K297=0),$L294-$L290,IF(AND($M290=2,$K293=1,$M298=2,$K301=0),$L298-$L290,IF(AND($M290=2,$K293=1,$M302=2,$K305=0),$L302-$L290,IF(AND($M290=2,$K293=1,$M306=2,$K309=0),$L306-$L290,0))))</f>
        <v>1021.1639709472656</v>
      </c>
      <c r="Q290" s="49">
        <f t="shared" ref="Q290" si="1285">IF(AND($M290=2,$K293=1,$M294=3,$K297=1),$L294-$L290,IF(AND($M290=2,$K293=1,$M298=3,$K301=1),$L298-$L290,IF(AND($M290=2,$K293=1,$M302=3,$K305=1),$L302-$L290,IF(AND($M290=2,$K293=1,$M306=3,$K309=1),$L306-$L290,0))))</f>
        <v>544.97921752929687</v>
      </c>
      <c r="R290" s="49">
        <f t="shared" ref="R290" si="1286">IF(AND($M290=3,$K293=1,$M294=3,$K297=0),$L294-$L290,IF(AND($M290=3,$K293=1,$M298=3,$K301=0),$L298-$L290,IF(AND($M290=3,$K293=1,$M302=3,$K305=0),$L302-$L290,IF(AND($M290=3,$K293=1,$M306=3,$K309=0),$L306-$L290,0))))</f>
        <v>0</v>
      </c>
      <c r="S290" s="49">
        <f t="shared" ref="S290" si="1287">IF(AND($M290=3,$K293=1,$M294=4,$K297=1),$L294-$L290,IF(AND($M290=3,$K293=1,$M298=4,$K301=1),$L298-$L290,IF(AND($M290=3,$K293=1,$M302=4,$K305=1),$L302-$L290,IF(AND($M290=3,$K293=1,$M306=4,$K309=1),$L306-$L290,0))))</f>
        <v>0</v>
      </c>
      <c r="T290" s="49">
        <f t="shared" ref="T290" si="1288">IF(AND($M290=4,$K293=1,$M294=4,$K297=0),$L294-$L290,IF(AND($M290=4,$K293=1,$M298=4,$K301=0),$L298-$L290,IF(AND($M292=3,$K293=1,$M302=4,$K305=0),$L302-$L290,IF(AND($M290=4,$K293=1,$M306=4,$K309=0),$L306-$L290,0))))</f>
        <v>0</v>
      </c>
      <c r="U290" s="49">
        <f t="shared" ref="U290" si="1289">IF(AND($M290=4,$K293=1,$M294=5,$K297=1),$L294-$L290,IF(AND($M290=4,$K293=1,$M298=5,$K301=1),$L298-$L290,IF(AND($M290=4,$K293=1,$M302=5,$K305=1),$L302-$L290,IF(AND($M290=4,$K293=1,$M306=5,$K309=1),$L306-$L290,0))))</f>
        <v>0</v>
      </c>
      <c r="V290" s="49">
        <f t="shared" ref="V290" si="1290">IF(AND($M290=5,$K293=1,$M294=5,$K297=0),$L294-$L290,IF(AND($M290=5,$K293=1,$M298=5,$K301=0),$L298-$L290,IF(AND($M292=5,$K293=1,$M302=5,$K305=0),$L302-$L290,IF(AND($M290=5,$K293=1,$M306=5,$K309=0),$L306-$L290,0))))</f>
        <v>0</v>
      </c>
      <c r="W290" s="49">
        <f t="shared" ref="W290" si="1291">IF(AND($M290=5,$K293=1,$M294=1,$K297=1),$L294-$L290,IF(AND($M290=5,$K293=1,$M298=1,$K301=1),$L298-$L290,IF(AND($M290=5,$K293=1,$M302=1,$K305=1),$L302-$L290,IF(AND($M290=5,$K293=1,$M306=1,$K309=1),$L306-$L290,0))))</f>
        <v>0</v>
      </c>
    </row>
    <row r="291" spans="8:23">
      <c r="H291" s="45"/>
      <c r="I291" s="45" t="s">
        <v>1400</v>
      </c>
      <c r="J291" s="17">
        <f t="shared" si="1278"/>
        <v>31726370</v>
      </c>
      <c r="K291" s="49">
        <f t="shared" ref="K291" si="1292">J291*$B$2</f>
        <v>253810960</v>
      </c>
      <c r="L291" s="49"/>
    </row>
    <row r="292" spans="8:23">
      <c r="H292" s="45"/>
      <c r="I292" s="45" t="s">
        <v>1401</v>
      </c>
      <c r="J292" s="17">
        <f t="shared" si="1278"/>
        <v>232</v>
      </c>
      <c r="K292" s="49">
        <f t="shared" ref="K292" si="1293">J292*1000000000</f>
        <v>232000000000</v>
      </c>
      <c r="L292" s="49"/>
    </row>
    <row r="293" spans="8:23">
      <c r="H293" s="45"/>
      <c r="I293" s="45" t="s">
        <v>437</v>
      </c>
      <c r="J293" s="17">
        <f t="shared" ref="J293" si="1294">HEX2DEC(RIGHT(I293))</f>
        <v>1</v>
      </c>
      <c r="K293" s="49">
        <f t="shared" ref="K293" si="1295">HEX2DEC(LEFT(RIGHT(I293,2),1))</f>
        <v>1</v>
      </c>
    </row>
    <row r="294" spans="8:23">
      <c r="H294" s="45"/>
      <c r="I294" s="45" t="s">
        <v>1402</v>
      </c>
      <c r="J294" s="17">
        <f t="shared" ref="J294:J296" si="1296">HEX2DEC(I294)</f>
        <v>4602</v>
      </c>
      <c r="K294" s="49">
        <f t="shared" ref="K294" si="1297">J294*$B$3</f>
        <v>372.90006</v>
      </c>
      <c r="L294" s="49">
        <f t="shared" ref="L294" si="1298">K294+K295+K296</f>
        <v>232253811844.90005</v>
      </c>
      <c r="M294" s="50">
        <f t="shared" ref="M294" si="1299">J297+1</f>
        <v>3</v>
      </c>
      <c r="N294" s="49">
        <f t="shared" ref="N294" si="1300">IF(AND($M294=1,$K297=1,$M298=1,$K301=0),$L298-$L294,IF(AND($M294=1,$K297=1,$M302=1,$K305=0),$L302-$L294,IF(AND($M294=1,$K297=1,$M306=1,$K309=0),$L306-$L294,IF(AND($M294=1,$K297=1,$M310=1,$K313=0),$L310-$L294,0))))</f>
        <v>0</v>
      </c>
      <c r="O294" s="49">
        <f t="shared" ref="O294" si="1301">IF(AND($M294=1,$K297=1,$M298=2,$K301=1),$L298-$L294,IF(AND($M294=1,$K297=1,$M302=2,$K305=1),$L302-$L294,IF(AND($M294=1,$K297=1,$M306=2,$K309=1),$L306-$L294,IF(AND($M294=1,$K297=1,$M310=2,$K313=1),$L310-$L294,0))))</f>
        <v>0</v>
      </c>
      <c r="P294" s="49">
        <f t="shared" ref="P294" si="1302">IF(AND($M294=2,$K297=1,$M298=2,$K301=0),$L298-$L294,IF(AND($M294=2,$K297=1,$M302=2,$K305=0),$L302-$L294,IF(AND($M294=2,$K297=1,$M306=2,$K309=0),$L306-$L294,IF(AND($M294=2,$K297=1,$M310=2,$K313=0),$L310-$L294,0))))</f>
        <v>0</v>
      </c>
      <c r="Q294" s="49">
        <f t="shared" ref="Q294" si="1303">IF(AND($M294=2,$K297=1,$M298=3,$K301=1),$L298-$L294,IF(AND($M294=2,$K297=1,$M302=3,$K305=1),$L302-$L294,IF(AND($M294=2,$K297=1,$M306=3,$K309=1),$L306-$L294,IF(AND($M294=2,$K297=1,$M310=3,$K313=1),$L310-$L294,0))))</f>
        <v>0</v>
      </c>
      <c r="R294" s="49">
        <f t="shared" ref="R294" si="1304">IF(AND($M294=3,$K297=1,$M298=3,$K301=0),$L298-$L294,IF(AND($M294=3,$K297=1,$M302=3,$K305=0),$L302-$L294,IF(AND($M294=3,$K297=1,$M306=3,$K309=0),$L306-$L294,IF(AND($M294=3,$K297=1,$M310=3,$K313=0),$L310-$L294,0))))</f>
        <v>962.90338134765625</v>
      </c>
      <c r="S294" s="49">
        <f t="shared" ref="S294" si="1305">IF(AND($M294=3,$K297=1,$M298=4,$K301=1),$L298-$L294,IF(AND($M294=3,$K297=1,$M302=4,$K305=1),$L302-$L294,IF(AND($M294=3,$K297=1,$M306=4,$K309=1),$L306-$L294,IF(AND($M294=3,$K297=1,$M310=4,$K313=1),$L310-$L294,0))))</f>
        <v>9451.63525390625</v>
      </c>
      <c r="T294" s="49">
        <f t="shared" ref="T294" si="1306">IF(AND($M294=4,$K297=1,$M298=4,$K301=0),$L298-$L294,IF(AND($M294=4,$K297=1,$M302=4,$K305=0),$L302-$L294,IF(AND($M296=3,$K297=1,$M306=4,$K309=0),$L306-$L294,IF(AND($M294=4,$K297=1,$M310=4,$K313=0),$L310-$L294,0))))</f>
        <v>0</v>
      </c>
      <c r="U294" s="49">
        <f t="shared" ref="U294" si="1307">IF(AND($M294=4,$K297=1,$M298=5,$K301=1),$L298-$L294,IF(AND($M294=4,$K297=1,$M302=5,$K305=1),$L302-$L294,IF(AND($M294=4,$K297=1,$M306=5,$K309=1),$L306-$L294,IF(AND($M294=4,$K297=1,$M310=5,$K313=1),$L310-$L294,0))))</f>
        <v>0</v>
      </c>
      <c r="V294" s="49">
        <f t="shared" ref="V294" si="1308">IF(AND($M294=5,$K297=1,$M298=5,$K301=0),$L298-$L294,IF(AND($M294=5,$K297=1,$M302=5,$K305=0),$L302-$L294,IF(AND($M296=5,$K297=1,$M306=5,$K309=0),$L306-$L294,IF(AND($M294=5,$K297=1,$M310=5,$K313=0),$L310-$L294,0))))</f>
        <v>0</v>
      </c>
      <c r="W294" s="49">
        <f t="shared" ref="W294" si="1309">IF(AND($M294=5,$K297=1,$M298=1,$K301=1),$L298-$L294,IF(AND($M294=5,$K297=1,$M302=1,$K305=1),$L302-$L294,IF(AND($M294=5,$K297=1,$M306=1,$K309=1),$L306-$L294,IF(AND($M294=5,$K297=1,$M310=1,$K313=1),$L310-$L294,0))))</f>
        <v>0</v>
      </c>
    </row>
    <row r="295" spans="8:23">
      <c r="H295" s="45"/>
      <c r="I295" s="45" t="s">
        <v>1403</v>
      </c>
      <c r="J295" s="17">
        <f t="shared" si="1296"/>
        <v>31726434</v>
      </c>
      <c r="K295" s="49">
        <f t="shared" ref="K295" si="1310">J295*$B$2</f>
        <v>253811472</v>
      </c>
      <c r="L295" s="49"/>
    </row>
    <row r="296" spans="8:23">
      <c r="H296" s="45"/>
      <c r="I296" s="45" t="s">
        <v>1401</v>
      </c>
      <c r="J296" s="17">
        <f t="shared" si="1296"/>
        <v>232</v>
      </c>
      <c r="K296" s="49">
        <f t="shared" ref="K296" si="1311">J296*1000000000</f>
        <v>232000000000</v>
      </c>
      <c r="L296" s="49"/>
    </row>
    <row r="297" spans="8:23">
      <c r="H297" s="45"/>
      <c r="I297" s="45" t="s">
        <v>482</v>
      </c>
      <c r="J297" s="17">
        <f t="shared" ref="J297" si="1312">HEX2DEC(RIGHT(I297))</f>
        <v>2</v>
      </c>
      <c r="K297" s="49">
        <f t="shared" ref="K297" si="1313">HEX2DEC(LEFT(RIGHT(I297,2),1))</f>
        <v>1</v>
      </c>
    </row>
    <row r="298" spans="8:23">
      <c r="H298" s="45"/>
      <c r="I298" s="45" t="s">
        <v>1251</v>
      </c>
      <c r="J298" s="17">
        <f t="shared" ref="J298:J300" si="1314">HEX2DEC(I298)</f>
        <v>4160</v>
      </c>
      <c r="K298" s="49">
        <f t="shared" ref="K298" si="1315">J298*$B$3</f>
        <v>337.08480000000003</v>
      </c>
      <c r="L298" s="49">
        <f t="shared" ref="L298" si="1316">K298+K299+K300</f>
        <v>232253812321.08481</v>
      </c>
      <c r="M298" s="50">
        <f t="shared" ref="M298" si="1317">J301+1</f>
        <v>2</v>
      </c>
      <c r="N298" s="49">
        <f t="shared" ref="N298" si="1318">IF(AND($M298=1,$K301=1,$M302=1,$K305=0),$L302-$L298,IF(AND($M298=1,$K301=1,$M306=1,$K309=0),$L306-$L298,IF(AND($M298=1,$K301=1,$M310=1,$K313=0),$L310-$L298,IF(AND($M298=1,$K301=1,$M314=1,$K317=0),$L314-$L298,0))))</f>
        <v>0</v>
      </c>
      <c r="O298" s="49">
        <f t="shared" ref="O298" si="1319">IF(AND($M298=1,$K301=1,$M302=2,$K305=1),$L302-$L298,IF(AND($M298=1,$K301=1,$M306=2,$K309=1),$L306-$L298,IF(AND($M298=1,$K301=1,$M310=2,$K313=1),$L310-$L298,IF(AND($M298=1,$K301=1,$M314=2,$K317=1),$L314-$L298,0))))</f>
        <v>0</v>
      </c>
      <c r="P298" s="49">
        <f t="shared" ref="P298" si="1320">IF(AND($M298=2,$K301=1,$M302=2,$K305=0),$L302-$L298,IF(AND($M298=2,$K301=1,$M306=2,$K309=0),$L306-$L298,IF(AND($M298=2,$K301=1,$M310=2,$K313=0),$L310-$L298,IF(AND($M298=2,$K301=1,$M314=2,$K317=0),$L314-$L298,0))))</f>
        <v>0</v>
      </c>
      <c r="Q298" s="49">
        <f t="shared" ref="Q298" si="1321">IF(AND($M298=2,$K301=1,$M302=3,$K305=1),$L302-$L298,IF(AND($M298=2,$K301=1,$M306=3,$K309=1),$L306-$L298,IF(AND($M298=2,$K301=1,$M310=3,$K313=1),$L310-$L298,IF(AND($M298=2,$K301=1,$M314=3,$K317=1),$L314-$L298,0))))</f>
        <v>0</v>
      </c>
      <c r="R298" s="49">
        <f t="shared" ref="R298" si="1322">IF(AND($M298=3,$K301=1,$M302=3,$K305=0),$L302-$L298,IF(AND($M298=3,$K301=1,$M306=3,$K309=0),$L306-$L298,IF(AND($M298=3,$K301=1,$M310=3,$K313=0),$L310-$L298,IF(AND($M298=3,$K301=1,$M314=3,$K317=0),$L314-$L298,0))))</f>
        <v>0</v>
      </c>
      <c r="S298" s="49">
        <f t="shared" ref="S298" si="1323">IF(AND($M298=3,$K301=1,$M302=4,$K305=1),$L302-$L298,IF(AND($M298=3,$K301=1,$M306=4,$K309=1),$L306-$L298,IF(AND($M298=3,$K301=1,$M310=4,$K313=1),$L310-$L298,IF(AND($M298=3,$K301=1,$M314=4,$K317=1),$L314-$L298,0))))</f>
        <v>0</v>
      </c>
      <c r="T298" s="49">
        <f t="shared" ref="T298" si="1324">IF(AND($M298=4,$K301=1,$M302=4,$K305=0),$L302-$L298,IF(AND($M298=4,$K301=1,$M306=4,$K309=0),$L306-$L298,IF(AND($M300=3,$K301=1,$M310=4,$K313=0),$L310-$L298,IF(AND($M298=4,$K301=1,$M314=4,$K317=0),$L314-$L298,0))))</f>
        <v>0</v>
      </c>
      <c r="U298" s="49">
        <f t="shared" ref="U298" si="1325">IF(AND($M298=4,$K301=1,$M302=5,$K305=1),$L302-$L298,IF(AND($M298=4,$K301=1,$M306=5,$K309=1),$L306-$L298,IF(AND($M298=4,$K301=1,$M310=5,$K313=1),$L310-$L298,IF(AND($M298=4,$K301=1,$M314=5,$K317=1),$L314-$L298,0))))</f>
        <v>0</v>
      </c>
      <c r="V298" s="49">
        <f t="shared" ref="V298" si="1326">IF(AND($M298=5,$K301=1,$M302=5,$K305=0),$L302-$L298,IF(AND($M298=5,$K301=1,$M306=5,$K309=0),$L306-$L298,IF(AND($M300=5,$K301=1,$M310=5,$K313=0),$L310-$L298,IF(AND($M298=5,$K301=1,$M314=5,$K317=0),$L314-$L298,0))))</f>
        <v>0</v>
      </c>
      <c r="W298" s="49">
        <f t="shared" ref="W298" si="1327">IF(AND($M298=5,$K301=1,$M302=1,$K305=1),$L302-$L298,IF(AND($M298=5,$K301=1,$M306=1,$K309=1),$L306-$L298,IF(AND($M298=5,$K301=1,$M310=1,$K313=1),$L310-$L298,IF(AND($M298=5,$K301=1,$M314=1,$K317=1),$L314-$L298,0))))</f>
        <v>0</v>
      </c>
    </row>
    <row r="299" spans="8:23">
      <c r="H299" s="45"/>
      <c r="I299" s="45" t="s">
        <v>1404</v>
      </c>
      <c r="J299" s="17">
        <f t="shared" si="1314"/>
        <v>31726498</v>
      </c>
      <c r="K299" s="49">
        <f t="shared" ref="K299" si="1328">J299*$B$2</f>
        <v>253811984</v>
      </c>
      <c r="L299" s="49"/>
    </row>
    <row r="300" spans="8:23">
      <c r="H300" s="45"/>
      <c r="I300" s="45" t="s">
        <v>1401</v>
      </c>
      <c r="J300" s="17">
        <f t="shared" si="1314"/>
        <v>232</v>
      </c>
      <c r="K300" s="49">
        <f t="shared" ref="K300" si="1329">J300*1000000000</f>
        <v>232000000000</v>
      </c>
      <c r="L300" s="49"/>
    </row>
    <row r="301" spans="8:23">
      <c r="H301" s="45"/>
      <c r="I301" s="45" t="s">
        <v>484</v>
      </c>
      <c r="J301" s="17">
        <f t="shared" ref="J301" si="1330">HEX2DEC(RIGHT(I301))</f>
        <v>1</v>
      </c>
      <c r="K301" s="49">
        <f t="shared" ref="K301" si="1331">HEX2DEC(LEFT(RIGHT(I301,2),1))</f>
        <v>0</v>
      </c>
    </row>
    <row r="302" spans="8:23">
      <c r="H302" s="45"/>
      <c r="I302" s="45" t="s">
        <v>1270</v>
      </c>
      <c r="J302" s="17">
        <f t="shared" ref="J302:J304" si="1332">HEX2DEC(I302)</f>
        <v>3848</v>
      </c>
      <c r="K302" s="49">
        <f t="shared" ref="K302" si="1333">J302*$B$3</f>
        <v>311.80344000000002</v>
      </c>
      <c r="L302" s="49">
        <f t="shared" ref="L302" si="1334">K302+K303+K304</f>
        <v>232253812807.80344</v>
      </c>
      <c r="M302" s="50">
        <f t="shared" ref="M302" si="1335">J305+1</f>
        <v>3</v>
      </c>
      <c r="N302" s="49">
        <f t="shared" ref="N302" si="1336">IF(AND($M302=1,$K305=1,$M306=1,$K309=0),$L306-$L302,IF(AND($M302=1,$K305=1,$M310=1,$K313=0),$L310-$L302,IF(AND($M302=1,$K305=1,$M314=1,$K317=0),$L314-$L302,IF(AND($M302=1,$K305=1,$M318=1,$K321=0),$L318-$L302,0))))</f>
        <v>0</v>
      </c>
      <c r="O302" s="49">
        <f t="shared" ref="O302" si="1337">IF(AND($M302=1,$K305=1,$M306=2,$K309=1),$L306-$L302,IF(AND($M302=1,$K305=1,$M310=2,$K313=1),$L310-$L302,IF(AND($M302=1,$K305=1,$M314=2,$K317=1),$L314-$L302,IF(AND($M302=1,$K305=1,$M318=2,$K321=1),$L318-$L302,0))))</f>
        <v>0</v>
      </c>
      <c r="P302" s="49">
        <f t="shared" ref="P302" si="1338">IF(AND($M302=2,$K305=1,$M306=2,$K309=0),$L306-$L302,IF(AND($M302=2,$K305=1,$M310=2,$K313=0),$L310-$L302,IF(AND($M302=2,$K305=1,$M314=2,$K317=0),$L314-$L302,IF(AND($M302=2,$K305=1,$M318=2,$K321=0),$L318-$L302,0))))</f>
        <v>0</v>
      </c>
      <c r="Q302" s="49">
        <f t="shared" ref="Q302" si="1339">IF(AND($M302=2,$K305=1,$M306=3,$K309=1),$L306-$L302,IF(AND($M302=2,$K305=1,$M310=3,$K313=1),$L310-$L302,IF(AND($M302=2,$K305=1,$M314=3,$K317=1),$L314-$L302,IF(AND($M302=2,$K305=1,$M318=3,$K321=1),$L318-$L302,0))))</f>
        <v>0</v>
      </c>
      <c r="R302" s="49">
        <f t="shared" ref="R302" si="1340">IF(AND($M302=3,$K305=1,$M306=3,$K309=0),$L306-$L302,IF(AND($M302=3,$K305=1,$M310=3,$K313=0),$L310-$L302,IF(AND($M302=3,$K305=1,$M314=3,$K317=0),$L314-$L302,IF(AND($M302=3,$K305=1,$M318=3,$K321=0),$L318-$L302,0))))</f>
        <v>0</v>
      </c>
      <c r="S302" s="49">
        <f t="shared" ref="S302" si="1341">IF(AND($M302=3,$K305=1,$M306=4,$K309=1),$L306-$L302,IF(AND($M302=3,$K305=1,$M310=4,$K313=1),$L310-$L302,IF(AND($M302=3,$K305=1,$M314=4,$K317=1),$L314-$L302,IF(AND($M302=3,$K305=1,$M318=4,$K321=1),$L318-$L302,0))))</f>
        <v>0</v>
      </c>
      <c r="T302" s="49">
        <f t="shared" ref="T302" si="1342">IF(AND($M302=4,$K305=1,$M306=4,$K309=0),$L306-$L302,IF(AND($M302=4,$K305=1,$M310=4,$K313=0),$L310-$L302,IF(AND($M304=3,$K305=1,$M314=4,$K317=0),$L314-$L302,IF(AND($M302=4,$K305=1,$M318=4,$K321=0),$L318-$L302,0))))</f>
        <v>0</v>
      </c>
      <c r="U302" s="49">
        <f t="shared" ref="U302" si="1343">IF(AND($M302=4,$K305=1,$M306=5,$K309=1),$L306-$L302,IF(AND($M302=4,$K305=1,$M310=5,$K313=1),$L310-$L302,IF(AND($M302=4,$K305=1,$M314=5,$K317=1),$L314-$L302,IF(AND($M302=4,$K305=1,$M318=5,$K321=1),$L318-$L302,0))))</f>
        <v>0</v>
      </c>
      <c r="V302" s="49">
        <f t="shared" ref="V302" si="1344">IF(AND($M302=5,$K305=1,$M306=5,$K309=0),$L306-$L302,IF(AND($M302=5,$K305=1,$M310=5,$K313=0),$L310-$L302,IF(AND($M304=5,$K305=1,$M314=5,$K317=0),$L314-$L302,IF(AND($M302=5,$K305=1,$M318=5,$K321=0),$L318-$L302,0))))</f>
        <v>0</v>
      </c>
      <c r="W302" s="49">
        <f t="shared" ref="W302" si="1345">IF(AND($M302=5,$K305=1,$M306=1,$K309=1),$L306-$L302,IF(AND($M302=5,$K305=1,$M310=1,$K313=1),$L310-$L302,IF(AND($M302=5,$K305=1,$M314=1,$K317=1),$L314-$L302,IF(AND($M302=5,$K305=1,$M318=1,$K321=1),$L318-$L302,0))))</f>
        <v>0</v>
      </c>
    </row>
    <row r="303" spans="8:23">
      <c r="H303" s="45"/>
      <c r="I303" s="45" t="s">
        <v>1397</v>
      </c>
      <c r="J303" s="17">
        <f t="shared" si="1332"/>
        <v>31726562</v>
      </c>
      <c r="K303" s="49">
        <f t="shared" ref="K303" si="1346">J303*$B$2</f>
        <v>253812496</v>
      </c>
      <c r="L303" s="49"/>
    </row>
    <row r="304" spans="8:23">
      <c r="H304" s="45"/>
      <c r="I304" s="45" t="s">
        <v>1401</v>
      </c>
      <c r="J304" s="17">
        <f t="shared" si="1332"/>
        <v>232</v>
      </c>
      <c r="K304" s="49">
        <f t="shared" ref="K304" si="1347">J304*1000000000</f>
        <v>232000000000</v>
      </c>
      <c r="L304" s="49"/>
    </row>
    <row r="305" spans="8:23">
      <c r="H305" s="45"/>
      <c r="I305" s="45" t="s">
        <v>706</v>
      </c>
      <c r="J305" s="17">
        <f t="shared" ref="J305" si="1348">HEX2DEC(RIGHT(I305))</f>
        <v>2</v>
      </c>
      <c r="K305" s="49">
        <f t="shared" ref="K305" si="1349">HEX2DEC(LEFT(RIGHT(I305,2),1))</f>
        <v>0</v>
      </c>
    </row>
    <row r="306" spans="8:23">
      <c r="H306" s="45"/>
      <c r="I306" s="45" t="s">
        <v>1405</v>
      </c>
      <c r="J306" s="17">
        <f t="shared" ref="J306:J308" si="1350">HEX2DEC(I306)</f>
        <v>7510</v>
      </c>
      <c r="K306" s="49">
        <f t="shared" ref="K306" si="1351">J306*$B$3</f>
        <v>608.53530000000001</v>
      </c>
      <c r="L306" s="49">
        <f t="shared" ref="L306" si="1352">K306+K307+K308</f>
        <v>232253821296.53531</v>
      </c>
      <c r="M306" s="50">
        <f t="shared" ref="M306" si="1353">J309+1</f>
        <v>4</v>
      </c>
      <c r="N306" s="49">
        <f t="shared" ref="N306" si="1354">IF(AND($M306=1,$K309=1,$M310=1,$K313=0),$L310-$L306,IF(AND($M306=1,$K309=1,$M314=1,$K317=0),$L314-$L306,IF(AND($M306=1,$K309=1,$M318=1,$K321=0),$L318-$L306,IF(AND($M306=1,$K309=1,$M322=1,$K325=0),$L322-$L306,0))))</f>
        <v>0</v>
      </c>
      <c r="O306" s="49">
        <f t="shared" ref="O306" si="1355">IF(AND($M306=1,$K309=1,$M310=2,$K313=1),$L310-$L306,IF(AND($M306=1,$K309=1,$M314=2,$K317=1),$L314-$L306,IF(AND($M306=1,$K309=1,$M318=2,$K321=1),$L318-$L306,IF(AND($M306=1,$K309=1,$M322=2,$K325=1),$L322-$L306,0))))</f>
        <v>0</v>
      </c>
      <c r="P306" s="49">
        <f t="shared" ref="P306" si="1356">IF(AND($M306=2,$K309=1,$M310=2,$K313=0),$L310-$L306,IF(AND($M306=2,$K309=1,$M314=2,$K317=0),$L314-$L306,IF(AND($M306=2,$K309=1,$M318=2,$K321=0),$L318-$L306,IF(AND($M306=2,$K309=1,$M322=2,$K325=0),$L322-$L306,0))))</f>
        <v>0</v>
      </c>
      <c r="Q306" s="49">
        <f t="shared" ref="Q306" si="1357">IF(AND($M306=2,$K309=1,$M310=3,$K313=1),$L310-$L306,IF(AND($M306=2,$K309=1,$M314=3,$K317=1),$L314-$L306,IF(AND($M306=2,$K309=1,$M318=3,$K321=1),$L318-$L306,IF(AND($M306=2,$K309=1,$M322=3,$K325=1),$L322-$L306,0))))</f>
        <v>0</v>
      </c>
      <c r="R306" s="49">
        <f t="shared" ref="R306" si="1358">IF(AND($M306=3,$K309=1,$M310=3,$K313=0),$L310-$L306,IF(AND($M306=3,$K309=1,$M314=3,$K317=0),$L314-$L306,IF(AND($M306=3,$K309=1,$M318=3,$K321=0),$L318-$L306,IF(AND($M306=3,$K309=1,$M322=3,$K325=0),$L322-$L306,0))))</f>
        <v>0</v>
      </c>
      <c r="S306" s="49">
        <f t="shared" ref="S306" si="1359">IF(AND($M306=3,$K309=1,$M310=4,$K313=1),$L310-$L306,IF(AND($M306=3,$K309=1,$M314=4,$K317=1),$L314-$L306,IF(AND($M306=3,$K309=1,$M318=4,$K321=1),$L318-$L306,IF(AND($M306=3,$K309=1,$M322=4,$K325=1),$L322-$L306,0))))</f>
        <v>0</v>
      </c>
      <c r="T306" s="49">
        <f t="shared" ref="T306" si="1360">IF(AND($M306=4,$K309=1,$M310=4,$K313=0),$L310-$L306,IF(AND($M306=4,$K309=1,$M314=4,$K317=0),$L314-$L306,IF(AND($M308=3,$K309=1,$M318=4,$K321=0),$L318-$L306,IF(AND($M306=4,$K309=1,$M322=4,$K325=0),$L322-$L306,0))))</f>
        <v>1019.948486328125</v>
      </c>
      <c r="U306" s="49">
        <f t="shared" ref="U306" si="1361">IF(AND($M306=4,$K309=1,$M310=5,$K313=1),$L310-$L306,IF(AND($M306=4,$K309=1,$M314=5,$K317=1),$L314-$L306,IF(AND($M306=4,$K309=1,$M318=5,$K321=1),$L318-$L306,IF(AND($M306=4,$K309=1,$M322=5,$K325=1),$L322-$L306,0))))</f>
        <v>12324.515960693359</v>
      </c>
      <c r="V306" s="49">
        <f t="shared" ref="V306" si="1362">IF(AND($M306=5,$K309=1,$M310=5,$K313=0),$L310-$L306,IF(AND($M306=5,$K309=1,$M314=5,$K317=0),$L314-$L306,IF(AND($M308=5,$K309=1,$M318=5,$K321=0),$L318-$L306,IF(AND($M306=5,$K309=1,$M322=5,$K325=0),$L322-$L306,0))))</f>
        <v>0</v>
      </c>
      <c r="W306" s="49">
        <f t="shared" ref="W306" si="1363">IF(AND($M306=5,$K309=1,$M310=1,$K313=1),$L310-$L306,IF(AND($M306=5,$K309=1,$M314=1,$K317=1),$L314-$L306,IF(AND($M306=5,$K309=1,$M318=1,$K321=1),$L318-$L306,IF(AND($M306=5,$K309=1,$M322=1,$K325=1),$L322-$L306,0))))</f>
        <v>0</v>
      </c>
    </row>
    <row r="307" spans="8:23">
      <c r="H307" s="45"/>
      <c r="I307" s="45" t="s">
        <v>1406</v>
      </c>
      <c r="J307" s="17">
        <f t="shared" si="1350"/>
        <v>31727586</v>
      </c>
      <c r="K307" s="49">
        <f t="shared" ref="K307" si="1364">J307*$B$2</f>
        <v>253820688</v>
      </c>
      <c r="L307" s="49"/>
    </row>
    <row r="308" spans="8:23">
      <c r="H308" s="45"/>
      <c r="I308" s="45" t="s">
        <v>1401</v>
      </c>
      <c r="J308" s="17">
        <f t="shared" si="1350"/>
        <v>232</v>
      </c>
      <c r="K308" s="49">
        <f t="shared" ref="K308" si="1365">J308*1000000000</f>
        <v>232000000000</v>
      </c>
      <c r="L308" s="49"/>
    </row>
    <row r="309" spans="8:23">
      <c r="H309" s="45"/>
      <c r="I309" s="45" t="s">
        <v>491</v>
      </c>
      <c r="J309" s="17">
        <f t="shared" ref="J309" si="1366">HEX2DEC(RIGHT(I309))</f>
        <v>3</v>
      </c>
      <c r="K309" s="49">
        <f t="shared" ref="K309" si="1367">HEX2DEC(LEFT(RIGHT(I309,2),1))</f>
        <v>1</v>
      </c>
    </row>
    <row r="310" spans="8:23">
      <c r="H310" s="45"/>
      <c r="I310" s="45" t="s">
        <v>1244</v>
      </c>
      <c r="J310" s="17">
        <f t="shared" ref="J310:J312" si="1368">HEX2DEC(I310)</f>
        <v>7460</v>
      </c>
      <c r="K310" s="49">
        <f t="shared" ref="K310" si="1369">J310*$B$3</f>
        <v>604.48380000000009</v>
      </c>
      <c r="L310" s="49">
        <f t="shared" ref="L310" si="1370">K310+K311+K312</f>
        <v>232253822316.4838</v>
      </c>
      <c r="M310" s="50">
        <f t="shared" ref="M310" si="1371">J313+1</f>
        <v>4</v>
      </c>
      <c r="N310" s="49">
        <f t="shared" ref="N310" si="1372">IF(AND($M310=1,$K313=1,$M314=1,$K317=0),$L314-$L310,IF(AND($M310=1,$K313=1,$M318=1,$K321=0),$L318-$L310,IF(AND($M310=1,$K313=1,$M322=1,$K325=0),$L322-$L310,IF(AND($M310=1,$K313=1,$M326=1,$K329=0),$L326-$L310,0))))</f>
        <v>0</v>
      </c>
      <c r="O310" s="49">
        <f t="shared" ref="O310" si="1373">IF(AND($M310=1,$K313=1,$M314=2,$K317=1),$L314-$L310,IF(AND($M310=1,$K313=1,$M318=2,$K321=1),$L318-$L310,IF(AND($M310=1,$K313=1,$M322=2,$K325=1),$L322-$L310,IF(AND($M310=1,$K313=1,$M326=2,$K329=1),$L326-$L310,0))))</f>
        <v>0</v>
      </c>
      <c r="P310" s="49">
        <f t="shared" ref="P310" si="1374">IF(AND($M310=2,$K313=1,$M314=2,$K317=0),$L314-$L310,IF(AND($M310=2,$K313=1,$M318=2,$K321=0),$L318-$L310,IF(AND($M310=2,$K313=1,$M322=2,$K325=0),$L322-$L310,IF(AND($M310=2,$K313=1,$M326=2,$K329=0),$L326-$L310,0))))</f>
        <v>0</v>
      </c>
      <c r="Q310" s="49">
        <f t="shared" ref="Q310" si="1375">IF(AND($M310=2,$K313=1,$M314=3,$K317=1),$L314-$L310,IF(AND($M310=2,$K313=1,$M318=3,$K321=1),$L318-$L310,IF(AND($M310=2,$K313=1,$M322=3,$K325=1),$L322-$L310,IF(AND($M310=2,$K313=1,$M326=3,$K329=1),$L326-$L310,0))))</f>
        <v>0</v>
      </c>
      <c r="R310" s="49">
        <f t="shared" ref="R310" si="1376">IF(AND($M310=3,$K313=1,$M314=3,$K317=0),$L314-$L310,IF(AND($M310=3,$K313=1,$M318=3,$K321=0),$L318-$L310,IF(AND($M310=3,$K313=1,$M322=3,$K325=0),$L322-$L310,IF(AND($M310=3,$K313=1,$M326=3,$K329=0),$L326-$L310,0))))</f>
        <v>0</v>
      </c>
      <c r="S310" s="49">
        <f t="shared" ref="S310" si="1377">IF(AND($M310=3,$K313=1,$M314=4,$K317=1),$L314-$L310,IF(AND($M310=3,$K313=1,$M318=4,$K321=1),$L318-$L310,IF(AND($M310=3,$K313=1,$M322=4,$K325=1),$L322-$L310,IF(AND($M310=3,$K313=1,$M326=4,$K329=1),$L326-$L310,0))))</f>
        <v>0</v>
      </c>
      <c r="T310" s="49">
        <f t="shared" ref="T310" si="1378">IF(AND($M310=4,$K313=1,$M314=4,$K317=0),$L314-$L310,IF(AND($M310=4,$K313=1,$M318=4,$K321=0),$L318-$L310,IF(AND($M312=3,$K313=1,$M322=4,$K325=0),$L322-$L310,IF(AND($M310=4,$K313=1,$M326=4,$K329=0),$L326-$L310,0))))</f>
        <v>0</v>
      </c>
      <c r="U310" s="49">
        <f t="shared" ref="U310" si="1379">IF(AND($M310=4,$K313=1,$M314=5,$K317=1),$L314-$L310,IF(AND($M310=4,$K313=1,$M318=5,$K321=1),$L318-$L310,IF(AND($M310=4,$K313=1,$M322=5,$K325=1),$L322-$L310,IF(AND($M310=4,$K313=1,$M326=5,$K329=1),$L326-$L310,0))))</f>
        <v>0</v>
      </c>
      <c r="V310" s="49">
        <f t="shared" ref="V310" si="1380">IF(AND($M310=5,$K313=1,$M314=5,$K317=0),$L314-$L310,IF(AND($M310=5,$K313=1,$M318=5,$K321=0),$L318-$L310,IF(AND($M312=5,$K313=1,$M322=5,$K325=0),$L322-$L310,IF(AND($M310=5,$K313=1,$M326=5,$K329=0),$L326-$L310,0))))</f>
        <v>0</v>
      </c>
      <c r="W310" s="49">
        <f t="shared" ref="W310" si="1381">IF(AND($M310=5,$K313=1,$M314=1,$K317=1),$L314-$L310,IF(AND($M310=5,$K313=1,$M318=1,$K321=1),$L318-$L310,IF(AND($M310=5,$K313=1,$M322=1,$K325=1),$L322-$L310,IF(AND($M310=5,$K313=1,$M326=1,$K329=1),$L326-$L310,0))))</f>
        <v>0</v>
      </c>
    </row>
    <row r="311" spans="8:23">
      <c r="H311" s="45"/>
      <c r="I311" s="45" t="s">
        <v>1407</v>
      </c>
      <c r="J311" s="17">
        <f t="shared" si="1368"/>
        <v>31727714</v>
      </c>
      <c r="K311" s="49">
        <f t="shared" ref="K311" si="1382">J311*$B$2</f>
        <v>253821712</v>
      </c>
      <c r="L311" s="49"/>
    </row>
    <row r="312" spans="8:23">
      <c r="H312" s="45"/>
      <c r="I312" s="45" t="s">
        <v>1401</v>
      </c>
      <c r="J312" s="17">
        <f t="shared" si="1368"/>
        <v>232</v>
      </c>
      <c r="K312" s="49">
        <f t="shared" ref="K312" si="1383">J312*1000000000</f>
        <v>232000000000</v>
      </c>
      <c r="L312" s="49"/>
    </row>
    <row r="313" spans="8:23">
      <c r="H313" s="45"/>
      <c r="I313" s="45" t="s">
        <v>1225</v>
      </c>
      <c r="J313" s="17">
        <f t="shared" ref="J313" si="1384">HEX2DEC(RIGHT(I313))</f>
        <v>3</v>
      </c>
      <c r="K313" s="49">
        <f t="shared" ref="K313" si="1385">HEX2DEC(LEFT(RIGHT(I313,2),1))</f>
        <v>0</v>
      </c>
    </row>
    <row r="314" spans="8:23">
      <c r="H314" s="45"/>
      <c r="I314" s="45" t="s">
        <v>1408</v>
      </c>
      <c r="J314" s="17">
        <f t="shared" ref="J314:J316" si="1386">HEX2DEC(I314)</f>
        <v>1642</v>
      </c>
      <c r="K314" s="49">
        <f t="shared" ref="K314" si="1387">J314*$B$3</f>
        <v>133.05126000000001</v>
      </c>
      <c r="L314" s="49">
        <f t="shared" ref="L314" si="1388">K314+K315+K316</f>
        <v>232253833621.05127</v>
      </c>
      <c r="M314" s="50">
        <f t="shared" ref="M314" si="1389">J317+1</f>
        <v>5</v>
      </c>
      <c r="N314" s="49">
        <f t="shared" ref="N314" si="1390">IF(AND($M314=1,$K317=1,$M318=1,$K321=0),$L318-$L314,IF(AND($M314=1,$K317=1,$M322=1,$K325=0),$L322-$L314,IF(AND($M314=1,$K317=1,$M326=1,$K329=0),$L326-$L314,IF(AND($M314=1,$K317=1,$M330=1,$K333=0),$L330-$L314,0))))</f>
        <v>0</v>
      </c>
      <c r="O314" s="49">
        <f t="shared" ref="O314" si="1391">IF(AND($M314=1,$K317=1,$M318=2,$K321=1),$L318-$L314,IF(AND($M314=1,$K317=1,$M322=2,$K325=1),$L322-$L314,IF(AND($M314=1,$K317=1,$M326=2,$K329=1),$L326-$L314,IF(AND($M314=1,$K317=1,$M330=2,$K333=1),$L330-$L314,0))))</f>
        <v>0</v>
      </c>
      <c r="P314" s="49">
        <f t="shared" ref="P314" si="1392">IF(AND($M314=2,$K317=1,$M318=2,$K321=0),$L318-$L314,IF(AND($M314=2,$K317=1,$M322=2,$K325=0),$L322-$L314,IF(AND($M314=2,$K317=1,$M326=2,$K329=0),$L326-$L314,IF(AND($M314=2,$K317=1,$M330=2,$K333=0),$L330-$L314,0))))</f>
        <v>0</v>
      </c>
      <c r="Q314" s="49">
        <f t="shared" ref="Q314" si="1393">IF(AND($M314=2,$K317=1,$M318=3,$K321=1),$L318-$L314,IF(AND($M314=2,$K317=1,$M322=3,$K325=1),$L322-$L314,IF(AND($M314=2,$K317=1,$M326=3,$K329=1),$L326-$L314,IF(AND($M314=2,$K317=1,$M330=3,$K333=1),$L330-$L314,0))))</f>
        <v>0</v>
      </c>
      <c r="R314" s="49">
        <f t="shared" ref="R314" si="1394">IF(AND($M314=3,$K317=1,$M318=3,$K321=0),$L318-$L314,IF(AND($M314=3,$K317=1,$M322=3,$K325=0),$L322-$L314,IF(AND($M314=3,$K317=1,$M326=3,$K329=0),$L326-$L314,IF(AND($M314=3,$K317=1,$M330=3,$K333=0),$L330-$L314,0))))</f>
        <v>0</v>
      </c>
      <c r="S314" s="49">
        <f t="shared" ref="S314" si="1395">IF(AND($M314=3,$K317=1,$M318=4,$K321=1),$L318-$L314,IF(AND($M314=3,$K317=1,$M322=4,$K325=1),$L322-$L314,IF(AND($M314=3,$K317=1,$M326=4,$K329=1),$L326-$L314,IF(AND($M314=3,$K317=1,$M330=4,$K333=1),$L330-$L314,0))))</f>
        <v>0</v>
      </c>
      <c r="T314" s="49">
        <f t="shared" ref="T314" si="1396">IF(AND($M314=4,$K317=1,$M318=4,$K321=0),$L318-$L314,IF(AND($M314=4,$K317=1,$M322=4,$K325=0),$L322-$L314,IF(AND($M316=3,$K317=1,$M326=4,$K329=0),$L326-$L314,IF(AND($M314=4,$K317=1,$M330=4,$K333=0),$L330-$L314,0))))</f>
        <v>0</v>
      </c>
      <c r="U314" s="49">
        <f t="shared" ref="U314" si="1397">IF(AND($M314=4,$K317=1,$M318=5,$K321=1),$L318-$L314,IF(AND($M314=4,$K317=1,$M322=5,$K325=1),$L322-$L314,IF(AND($M314=4,$K317=1,$M326=5,$K329=1),$L326-$L314,IF(AND($M314=4,$K317=1,$M330=5,$K333=1),$L330-$L314,0))))</f>
        <v>0</v>
      </c>
      <c r="V314" s="49">
        <f t="shared" ref="V314" si="1398">IF(AND($M314=5,$K317=1,$M318=5,$K321=0),$L318-$L314,IF(AND($M314=5,$K317=1,$M322=5,$K325=0),$L322-$L314,IF(AND($M316=5,$K317=1,$M326=5,$K329=0),$L326-$L314,IF(AND($M314=5,$K317=1,$M330=5,$K333=0),$L330-$L314,0))))</f>
        <v>1005.6872253417969</v>
      </c>
      <c r="W314" s="49">
        <f t="shared" ref="W314" si="1399">IF(AND($M314=5,$K317=1,$M318=1,$K321=1),$L318-$L314,IF(AND($M314=5,$K317=1,$M322=1,$K325=1),$L322-$L314,IF(AND($M314=5,$K317=1,$M326=1,$K329=1),$L326-$L314,IF(AND($M314=5,$K317=1,$M330=1,$K333=1),$L330-$L314,0))))</f>
        <v>0</v>
      </c>
    </row>
    <row r="315" spans="8:23">
      <c r="H315" s="45"/>
      <c r="I315" s="45" t="s">
        <v>1409</v>
      </c>
      <c r="J315" s="17">
        <f t="shared" si="1386"/>
        <v>31729186</v>
      </c>
      <c r="K315" s="49">
        <f t="shared" ref="K315" si="1400">J315*$B$2</f>
        <v>253833488</v>
      </c>
      <c r="L315" s="49"/>
    </row>
    <row r="316" spans="8:23">
      <c r="H316" s="45"/>
      <c r="I316" s="45" t="s">
        <v>1401</v>
      </c>
      <c r="J316" s="17">
        <f t="shared" si="1386"/>
        <v>232</v>
      </c>
      <c r="K316" s="49">
        <f t="shared" ref="K316" si="1401">J316*1000000000</f>
        <v>232000000000</v>
      </c>
      <c r="L316" s="49"/>
    </row>
    <row r="317" spans="8:23">
      <c r="H317" s="45"/>
      <c r="I317" s="45" t="s">
        <v>481</v>
      </c>
      <c r="J317" s="17">
        <f t="shared" ref="J317" si="1402">HEX2DEC(RIGHT(I317))</f>
        <v>4</v>
      </c>
      <c r="K317" s="49">
        <f t="shared" ref="K317" si="1403">HEX2DEC(LEFT(RIGHT(I317,2),1))</f>
        <v>1</v>
      </c>
    </row>
    <row r="318" spans="8:23">
      <c r="H318" s="45"/>
      <c r="I318" s="45" t="s">
        <v>1410</v>
      </c>
      <c r="J318" s="17">
        <f t="shared" ref="J318:J320" si="1404">HEX2DEC(I318)</f>
        <v>1416</v>
      </c>
      <c r="K318" s="49">
        <f t="shared" ref="K318" si="1405">J318*$B$3</f>
        <v>114.73848000000001</v>
      </c>
      <c r="L318" s="49">
        <f t="shared" ref="L318" si="1406">K318+K319+K320</f>
        <v>232253834626.73849</v>
      </c>
      <c r="M318" s="50">
        <f t="shared" ref="M318" si="1407">J321+1</f>
        <v>5</v>
      </c>
      <c r="N318" s="49">
        <f t="shared" ref="N318" si="1408">IF(AND($M318=1,$K321=1,$M322=1,$K325=0),$L322-$L318,IF(AND($M318=1,$K321=1,$M326=1,$K329=0),$L326-$L318,IF(AND($M318=1,$K321=1,$M330=1,$K333=0),$L330-$L318,IF(AND($M318=1,$K321=1,$M334=1,$K337=0),$L334-$L318,0))))</f>
        <v>0</v>
      </c>
      <c r="O318" s="49">
        <f t="shared" ref="O318" si="1409">IF(AND($M318=1,$K321=1,$M322=2,$K325=1),$L322-$L318,IF(AND($M318=1,$K321=1,$M326=2,$K329=1),$L326-$L318,IF(AND($M318=1,$K321=1,$M330=2,$K333=1),$L330-$L318,IF(AND($M318=1,$K321=1,$M334=2,$K337=1),$L334-$L318,0))))</f>
        <v>0</v>
      </c>
      <c r="P318" s="49">
        <f t="shared" ref="P318" si="1410">IF(AND($M318=2,$K321=1,$M322=2,$K325=0),$L322-$L318,IF(AND($M318=2,$K321=1,$M326=2,$K329=0),$L326-$L318,IF(AND($M318=2,$K321=1,$M330=2,$K333=0),$L330-$L318,IF(AND($M318=2,$K321=1,$M334=2,$K337=0),$L334-$L318,0))))</f>
        <v>0</v>
      </c>
      <c r="Q318" s="49">
        <f t="shared" ref="Q318" si="1411">IF(AND($M318=2,$K321=1,$M322=3,$K325=1),$L322-$L318,IF(AND($M318=2,$K321=1,$M326=3,$K329=1),$L326-$L318,IF(AND($M318=2,$K321=1,$M330=3,$K333=1),$L330-$L318,IF(AND($M318=2,$K321=1,$M334=3,$K337=1),$L334-$L318,0))))</f>
        <v>0</v>
      </c>
      <c r="R318" s="49">
        <f t="shared" ref="R318" si="1412">IF(AND($M318=3,$K321=1,$M322=3,$K325=0),$L322-$L318,IF(AND($M318=3,$K321=1,$M326=3,$K329=0),$L326-$L318,IF(AND($M318=3,$K321=1,$M330=3,$K333=0),$L330-$L318,IF(AND($M318=3,$K321=1,$M334=3,$K337=0),$L334-$L318,0))))</f>
        <v>0</v>
      </c>
      <c r="S318" s="49">
        <f t="shared" ref="S318" si="1413">IF(AND($M318=3,$K321=1,$M322=4,$K325=1),$L322-$L318,IF(AND($M318=3,$K321=1,$M326=4,$K329=1),$L326-$L318,IF(AND($M318=3,$K321=1,$M330=4,$K333=1),$L330-$L318,IF(AND($M318=3,$K321=1,$M334=4,$K337=1),$L334-$L318,0))))</f>
        <v>0</v>
      </c>
      <c r="T318" s="49">
        <f t="shared" ref="T318" si="1414">IF(AND($M318=4,$K321=1,$M322=4,$K325=0),$L322-$L318,IF(AND($M318=4,$K321=1,$M326=4,$K329=0),$L326-$L318,IF(AND($M320=3,$K321=1,$M330=4,$K333=0),$L330-$L318,IF(AND($M318=4,$K321=1,$M334=4,$K337=0),$L334-$L318,0))))</f>
        <v>0</v>
      </c>
      <c r="U318" s="49">
        <f t="shared" ref="U318" si="1415">IF(AND($M318=4,$K321=1,$M322=5,$K325=1),$L322-$L318,IF(AND($M318=4,$K321=1,$M326=5,$K329=1),$L326-$L318,IF(AND($M318=4,$K321=1,$M330=5,$K333=1),$L330-$L318,IF(AND($M318=4,$K321=1,$M334=5,$K337=1),$L334-$L318,0))))</f>
        <v>0</v>
      </c>
      <c r="V318" s="49">
        <f t="shared" ref="V318" si="1416">IF(AND($M318=5,$K321=1,$M322=5,$K325=0),$L322-$L318,IF(AND($M318=5,$K321=1,$M326=5,$K329=0),$L326-$L318,IF(AND($M320=5,$K321=1,$M330=5,$K333=0),$L330-$L318,IF(AND($M318=5,$K321=1,$M334=5,$K337=0),$L334-$L318,0))))</f>
        <v>0</v>
      </c>
      <c r="W318" s="49">
        <f t="shared" ref="W318" si="1417">IF(AND($M318=5,$K321=1,$M322=1,$K325=1),$L322-$L318,IF(AND($M318=5,$K321=1,$M326=1,$K329=1),$L326-$L318,IF(AND($M318=5,$K321=1,$M330=1,$K333=1),$L330-$L318,IF(AND($M318=5,$K321=1,$M334=1,$K337=1),$L334-$L318,0))))</f>
        <v>0</v>
      </c>
    </row>
    <row r="319" spans="8:23">
      <c r="H319" s="45"/>
      <c r="I319" s="45" t="s">
        <v>1411</v>
      </c>
      <c r="J319" s="17">
        <f t="shared" si="1404"/>
        <v>31729314</v>
      </c>
      <c r="K319" s="49">
        <f t="shared" ref="K319" si="1418">J319*$B$2</f>
        <v>253834512</v>
      </c>
      <c r="L319" s="49"/>
    </row>
    <row r="320" spans="8:23">
      <c r="H320" s="45"/>
      <c r="I320" s="45" t="s">
        <v>1401</v>
      </c>
      <c r="J320" s="17">
        <f t="shared" si="1404"/>
        <v>232</v>
      </c>
      <c r="K320" s="49">
        <f t="shared" ref="K320" si="1419">J320*1000000000</f>
        <v>232000000000</v>
      </c>
      <c r="L320" s="49"/>
    </row>
    <row r="321" spans="8:23">
      <c r="H321" s="45"/>
      <c r="I321" s="45" t="s">
        <v>1226</v>
      </c>
      <c r="J321" s="17">
        <f t="shared" ref="J321" si="1420">HEX2DEC(RIGHT(I321))</f>
        <v>4</v>
      </c>
      <c r="K321" s="49">
        <f t="shared" ref="K321" si="1421">HEX2DEC(LEFT(RIGHT(I321,2),1))</f>
        <v>0</v>
      </c>
    </row>
    <row r="322" spans="8:23">
      <c r="H322" s="45"/>
      <c r="I322" s="45" t="s">
        <v>1273</v>
      </c>
      <c r="J322" s="17">
        <f t="shared" ref="J322:J324" si="1422">HEX2DEC(I322)</f>
        <v>6883</v>
      </c>
      <c r="K322" s="49">
        <f t="shared" ref="K322" si="1423">J322*$B$3</f>
        <v>557.72949000000006</v>
      </c>
      <c r="L322" s="49">
        <f t="shared" ref="L322" si="1424">K322+K323+K324</f>
        <v>233253843773.72949</v>
      </c>
      <c r="M322" s="50">
        <f t="shared" ref="M322" si="1425">J325+1</f>
        <v>2</v>
      </c>
      <c r="N322" s="49">
        <f t="shared" ref="N322" si="1426">IF(AND($M322=1,$K325=1,$M326=1,$K329=0),$L326-$L322,IF(AND($M322=1,$K325=1,$M330=1,$K333=0),$L330-$L322,IF(AND($M322=1,$K325=1,$M334=1,$K337=0),$L334-$L322,IF(AND($M322=1,$K325=1,$M338=1,$K341=0),$L338-$L322,0))))</f>
        <v>0</v>
      </c>
      <c r="O322" s="49">
        <f t="shared" ref="O322" si="1427">IF(AND($M322=1,$K325=1,$M326=2,$K329=1),$L326-$L322,IF(AND($M322=1,$K325=1,$M330=2,$K333=1),$L330-$L322,IF(AND($M322=1,$K325=1,$M334=2,$K337=1),$L334-$L322,IF(AND($M322=1,$K325=1,$M338=2,$K341=1),$L338-$L322,0))))</f>
        <v>0</v>
      </c>
      <c r="P322" s="49">
        <f t="shared" ref="P322" si="1428">IF(AND($M322=2,$K325=1,$M326=2,$K329=0),$L326-$L322,IF(AND($M322=2,$K325=1,$M330=2,$K333=0),$L330-$L322,IF(AND($M322=2,$K325=1,$M334=2,$K337=0),$L334-$L322,IF(AND($M322=2,$K325=1,$M338=2,$K341=0),$L338-$L322,0))))</f>
        <v>1020.4346923828125</v>
      </c>
      <c r="Q322" s="49">
        <f t="shared" ref="Q322" si="1429">IF(AND($M322=2,$K325=1,$M326=3,$K329=1),$L326-$L322,IF(AND($M322=2,$K325=1,$M330=3,$K333=1),$L330-$L322,IF(AND($M322=2,$K325=1,$M334=3,$K337=1),$L334-$L322,IF(AND($M322=2,$K325=1,$M338=3,$K341=1),$L338-$L322,0))))</f>
        <v>544.89816284179687</v>
      </c>
      <c r="R322" s="49">
        <f t="shared" ref="R322" si="1430">IF(AND($M322=3,$K325=1,$M326=3,$K329=0),$L326-$L322,IF(AND($M322=3,$K325=1,$M330=3,$K333=0),$L330-$L322,IF(AND($M322=3,$K325=1,$M334=3,$K337=0),$L334-$L322,IF(AND($M322=3,$K325=1,$M338=3,$K341=0),$L338-$L322,0))))</f>
        <v>0</v>
      </c>
      <c r="S322" s="49">
        <f t="shared" ref="S322" si="1431">IF(AND($M322=3,$K325=1,$M326=4,$K329=1),$L326-$L322,IF(AND($M322=3,$K325=1,$M330=4,$K333=1),$L330-$L322,IF(AND($M322=3,$K325=1,$M334=4,$K337=1),$L334-$L322,IF(AND($M322=3,$K325=1,$M338=4,$K341=1),$L338-$L322,0))))</f>
        <v>0</v>
      </c>
      <c r="T322" s="49">
        <f t="shared" ref="T322" si="1432">IF(AND($M322=4,$K325=1,$M326=4,$K329=0),$L326-$L322,IF(AND($M322=4,$K325=1,$M330=4,$K333=0),$L330-$L322,IF(AND($M324=3,$K325=1,$M334=4,$K337=0),$L334-$L322,IF(AND($M322=4,$K325=1,$M338=4,$K341=0),$L338-$L322,0))))</f>
        <v>0</v>
      </c>
      <c r="U322" s="49">
        <f t="shared" ref="U322" si="1433">IF(AND($M322=4,$K325=1,$M326=5,$K329=1),$L326-$L322,IF(AND($M322=4,$K325=1,$M330=5,$K333=1),$L330-$L322,IF(AND($M322=4,$K325=1,$M334=5,$K337=1),$L334-$L322,IF(AND($M322=4,$K325=1,$M338=5,$K341=1),$L338-$L322,0))))</f>
        <v>0</v>
      </c>
      <c r="V322" s="49">
        <f t="shared" ref="V322" si="1434">IF(AND($M322=5,$K325=1,$M326=5,$K329=0),$L326-$L322,IF(AND($M322=5,$K325=1,$M330=5,$K333=0),$L330-$L322,IF(AND($M324=5,$K325=1,$M334=5,$K337=0),$L334-$L322,IF(AND($M322=5,$K325=1,$M338=5,$K341=0),$L338-$L322,0))))</f>
        <v>0</v>
      </c>
      <c r="W322" s="49">
        <f t="shared" ref="W322" si="1435">IF(AND($M322=5,$K325=1,$M326=1,$K329=1),$L326-$L322,IF(AND($M322=5,$K325=1,$M330=1,$K333=1),$L330-$L322,IF(AND($M322=5,$K325=1,$M334=1,$K337=1),$L334-$L322,IF(AND($M322=5,$K325=1,$M338=1,$K341=1),$L338-$L322,0))))</f>
        <v>0</v>
      </c>
    </row>
    <row r="323" spans="8:23">
      <c r="H323" s="45"/>
      <c r="I323" s="45" t="s">
        <v>1412</v>
      </c>
      <c r="J323" s="17">
        <f t="shared" si="1422"/>
        <v>31730402</v>
      </c>
      <c r="K323" s="49">
        <f t="shared" ref="K323" si="1436">J323*$B$2</f>
        <v>253843216</v>
      </c>
      <c r="L323" s="49"/>
    </row>
    <row r="324" spans="8:23">
      <c r="H324" s="45"/>
      <c r="I324" s="45" t="s">
        <v>1413</v>
      </c>
      <c r="J324" s="17">
        <f t="shared" si="1422"/>
        <v>233</v>
      </c>
      <c r="K324" s="49">
        <f t="shared" ref="K324" si="1437">J324*1000000000</f>
        <v>233000000000</v>
      </c>
      <c r="L324" s="49"/>
    </row>
    <row r="325" spans="8:23">
      <c r="H325" s="45"/>
      <c r="I325" s="45" t="s">
        <v>437</v>
      </c>
      <c r="J325" s="17">
        <f t="shared" ref="J325" si="1438">HEX2DEC(RIGHT(I325))</f>
        <v>1</v>
      </c>
      <c r="K325" s="49">
        <f t="shared" ref="K325" si="1439">HEX2DEC(LEFT(RIGHT(I325,2),1))</f>
        <v>1</v>
      </c>
    </row>
    <row r="326" spans="8:23">
      <c r="H326" s="45"/>
      <c r="I326" s="45" t="s">
        <v>1414</v>
      </c>
      <c r="J326" s="17">
        <f t="shared" ref="J326:J328" si="1440">HEX2DEC(I326)</f>
        <v>7289</v>
      </c>
      <c r="K326" s="49">
        <f t="shared" ref="K326" si="1441">J326*$B$3</f>
        <v>590.62767000000008</v>
      </c>
      <c r="L326" s="49">
        <f t="shared" ref="L326" si="1442">K326+K327+K328</f>
        <v>233253844318.62766</v>
      </c>
      <c r="M326" s="50">
        <f t="shared" ref="M326" si="1443">J329+1</f>
        <v>3</v>
      </c>
      <c r="N326" s="49">
        <f t="shared" ref="N326" si="1444">IF(AND($M326=1,$K329=1,$M330=1,$K333=0),$L330-$L326,IF(AND($M326=1,$K329=1,$M334=1,$K337=0),$L334-$L326,IF(AND($M326=1,$K329=1,$M338=1,$K341=0),$L338-$L326,IF(AND($M326=1,$K329=1,$M342=1,$K345=0),$L342-$L326,0))))</f>
        <v>0</v>
      </c>
      <c r="O326" s="49">
        <f t="shared" ref="O326" si="1445">IF(AND($M326=1,$K329=1,$M330=2,$K333=1),$L330-$L326,IF(AND($M326=1,$K329=1,$M334=2,$K337=1),$L334-$L326,IF(AND($M326=1,$K329=1,$M338=2,$K341=1),$L338-$L326,IF(AND($M326=1,$K329=1,$M342=2,$K345=1),$L342-$L326,0))))</f>
        <v>0</v>
      </c>
      <c r="P326" s="49">
        <f t="shared" ref="P326" si="1446">IF(AND($M326=2,$K329=1,$M330=2,$K333=0),$L330-$L326,IF(AND($M326=2,$K329=1,$M334=2,$K337=0),$L334-$L326,IF(AND($M326=2,$K329=1,$M338=2,$K341=0),$L338-$L326,IF(AND($M326=2,$K329=1,$M342=2,$K345=0),$L342-$L326,0))))</f>
        <v>0</v>
      </c>
      <c r="Q326" s="49">
        <f t="shared" ref="Q326" si="1447">IF(AND($M326=2,$K329=1,$M330=3,$K333=1),$L330-$L326,IF(AND($M326=2,$K329=1,$M334=3,$K337=1),$L334-$L326,IF(AND($M326=2,$K329=1,$M338=3,$K341=1),$L338-$L326,IF(AND($M326=2,$K329=1,$M342=3,$K345=1),$L342-$L326,0))))</f>
        <v>0</v>
      </c>
      <c r="R326" s="49">
        <f t="shared" ref="R326" si="1448">IF(AND($M326=3,$K329=1,$M330=3,$K333=0),$L330-$L326,IF(AND($M326=3,$K329=1,$M334=3,$K337=0),$L334-$L326,IF(AND($M326=3,$K329=1,$M338=3,$K341=0),$L338-$L326,IF(AND($M326=3,$K329=1,$M342=3,$K345=0),$L342-$L326,0))))</f>
        <v>962.41720581054687</v>
      </c>
      <c r="S326" s="49">
        <f t="shared" ref="S326" si="1449">IF(AND($M326=3,$K329=1,$M330=4,$K333=1),$L330-$L326,IF(AND($M326=3,$K329=1,$M334=4,$K337=1),$L334-$L326,IF(AND($M326=3,$K329=1,$M338=4,$K341=1),$L338-$L326,IF(AND($M326=3,$K329=1,$M342=4,$K345=1),$L342-$L326,0))))</f>
        <v>9451.0394897460937</v>
      </c>
      <c r="T326" s="49">
        <f t="shared" ref="T326" si="1450">IF(AND($M326=4,$K329=1,$M330=4,$K333=0),$L330-$L326,IF(AND($M326=4,$K329=1,$M334=4,$K337=0),$L334-$L326,IF(AND($M328=3,$K329=1,$M338=4,$K341=0),$L338-$L326,IF(AND($M326=4,$K329=1,$M342=4,$K345=0),$L342-$L326,0))))</f>
        <v>0</v>
      </c>
      <c r="U326" s="49">
        <f t="shared" ref="U326" si="1451">IF(AND($M326=4,$K329=1,$M330=5,$K333=1),$L330-$L326,IF(AND($M326=4,$K329=1,$M334=5,$K337=1),$L334-$L326,IF(AND($M326=4,$K329=1,$M338=5,$K341=1),$L338-$L326,IF(AND($M326=4,$K329=1,$M342=5,$K345=1),$L342-$L326,0))))</f>
        <v>0</v>
      </c>
      <c r="V326" s="49">
        <f t="shared" ref="V326" si="1452">IF(AND($M326=5,$K329=1,$M330=5,$K333=0),$L330-$L326,IF(AND($M326=5,$K329=1,$M334=5,$K337=0),$L334-$L326,IF(AND($M328=5,$K329=1,$M338=5,$K341=0),$L338-$L326,IF(AND($M326=5,$K329=1,$M342=5,$K345=0),$L342-$L326,0))))</f>
        <v>0</v>
      </c>
      <c r="W326" s="49">
        <f t="shared" ref="W326" si="1453">IF(AND($M326=5,$K329=1,$M330=1,$K333=1),$L330-$L326,IF(AND($M326=5,$K329=1,$M334=1,$K337=1),$L334-$L326,IF(AND($M326=5,$K329=1,$M338=1,$K341=1),$L338-$L326,IF(AND($M326=5,$K329=1,$M342=1,$K345=1),$L342-$L326,0))))</f>
        <v>0</v>
      </c>
    </row>
    <row r="327" spans="8:23">
      <c r="H327" s="45"/>
      <c r="I327" s="45" t="s">
        <v>1415</v>
      </c>
      <c r="J327" s="17">
        <f t="shared" si="1440"/>
        <v>31730466</v>
      </c>
      <c r="K327" s="49">
        <f t="shared" ref="K327" si="1454">J327*$B$2</f>
        <v>253843728</v>
      </c>
      <c r="L327" s="49"/>
    </row>
    <row r="328" spans="8:23">
      <c r="H328" s="45"/>
      <c r="I328" s="45" t="s">
        <v>1413</v>
      </c>
      <c r="J328" s="17">
        <f t="shared" si="1440"/>
        <v>233</v>
      </c>
      <c r="K328" s="49">
        <f t="shared" ref="K328" si="1455">J328*1000000000</f>
        <v>233000000000</v>
      </c>
      <c r="L328" s="49"/>
    </row>
    <row r="329" spans="8:23">
      <c r="H329" s="45"/>
      <c r="I329" s="45" t="s">
        <v>482</v>
      </c>
      <c r="J329" s="17">
        <f t="shared" ref="J329" si="1456">HEX2DEC(RIGHT(I329))</f>
        <v>2</v>
      </c>
      <c r="K329" s="49">
        <f t="shared" ref="K329" si="1457">HEX2DEC(LEFT(RIGHT(I329,2),1))</f>
        <v>1</v>
      </c>
    </row>
    <row r="330" spans="8:23">
      <c r="H330" s="45"/>
      <c r="I330" s="45" t="s">
        <v>1266</v>
      </c>
      <c r="J330" s="17">
        <f t="shared" ref="J330:J332" si="1458">HEX2DEC(I330)</f>
        <v>6839</v>
      </c>
      <c r="K330" s="49">
        <f t="shared" ref="K330" si="1459">J330*$B$3</f>
        <v>554.16417000000001</v>
      </c>
      <c r="L330" s="49">
        <f t="shared" ref="L330" si="1460">K330+K331+K332</f>
        <v>233253844794.16418</v>
      </c>
      <c r="M330" s="50">
        <f t="shared" ref="M330" si="1461">J333+1</f>
        <v>2</v>
      </c>
      <c r="N330" s="49">
        <f t="shared" ref="N330" si="1462">IF(AND($M330=1,$K333=1,$M334=1,$K337=0),$L334-$L330,IF(AND($M330=1,$K333=1,$M338=1,$K341=0),$L338-$L330,IF(AND($M330=1,$K333=1,$M342=1,$K345=0),$L342-$L330,IF(AND($M330=1,$K333=1,$M346=1,$K349=0),$L346-$L330,0))))</f>
        <v>0</v>
      </c>
      <c r="O330" s="49">
        <f t="shared" ref="O330" si="1463">IF(AND($M330=1,$K333=1,$M334=2,$K337=1),$L334-$L330,IF(AND($M330=1,$K333=1,$M338=2,$K341=1),$L338-$L330,IF(AND($M330=1,$K333=1,$M342=2,$K345=1),$L342-$L330,IF(AND($M330=1,$K333=1,$M346=2,$K349=1),$L346-$L330,0))))</f>
        <v>0</v>
      </c>
      <c r="P330" s="49">
        <f t="shared" ref="P330" si="1464">IF(AND($M330=2,$K333=1,$M334=2,$K337=0),$L334-$L330,IF(AND($M330=2,$K333=1,$M338=2,$K341=0),$L338-$L330,IF(AND($M330=2,$K333=1,$M342=2,$K345=0),$L342-$L330,IF(AND($M330=2,$K333=1,$M346=2,$K349=0),$L346-$L330,0))))</f>
        <v>0</v>
      </c>
      <c r="Q330" s="49">
        <f t="shared" ref="Q330" si="1465">IF(AND($M330=2,$K333=1,$M334=3,$K337=1),$L334-$L330,IF(AND($M330=2,$K333=1,$M338=3,$K341=1),$L338-$L330,IF(AND($M330=2,$K333=1,$M342=3,$K345=1),$L342-$L330,IF(AND($M330=2,$K333=1,$M346=3,$K349=1),$L346-$L330,0))))</f>
        <v>0</v>
      </c>
      <c r="R330" s="49">
        <f t="shared" ref="R330" si="1466">IF(AND($M330=3,$K333=1,$M334=3,$K337=0),$L334-$L330,IF(AND($M330=3,$K333=1,$M338=3,$K341=0),$L338-$L330,IF(AND($M330=3,$K333=1,$M342=3,$K345=0),$L342-$L330,IF(AND($M330=3,$K333=1,$M346=3,$K349=0),$L346-$L330,0))))</f>
        <v>0</v>
      </c>
      <c r="S330" s="49">
        <f t="shared" ref="S330" si="1467">IF(AND($M330=3,$K333=1,$M334=4,$K337=1),$L334-$L330,IF(AND($M330=3,$K333=1,$M338=4,$K341=1),$L338-$L330,IF(AND($M330=3,$K333=1,$M342=4,$K345=1),$L342-$L330,IF(AND($M330=3,$K333=1,$M346=4,$K349=1),$L346-$L330,0))))</f>
        <v>0</v>
      </c>
      <c r="T330" s="49">
        <f t="shared" ref="T330" si="1468">IF(AND($M330=4,$K333=1,$M334=4,$K337=0),$L334-$L330,IF(AND($M330=4,$K333=1,$M338=4,$K341=0),$L338-$L330,IF(AND($M332=3,$K333=1,$M342=4,$K345=0),$L342-$L330,IF(AND($M330=4,$K333=1,$M346=4,$K349=0),$L346-$L330,0))))</f>
        <v>0</v>
      </c>
      <c r="U330" s="49">
        <f t="shared" ref="U330" si="1469">IF(AND($M330=4,$K333=1,$M334=5,$K337=1),$L334-$L330,IF(AND($M330=4,$K333=1,$M338=5,$K341=1),$L338-$L330,IF(AND($M330=4,$K333=1,$M342=5,$K345=1),$L342-$L330,IF(AND($M330=4,$K333=1,$M346=5,$K349=1),$L346-$L330,0))))</f>
        <v>0</v>
      </c>
      <c r="V330" s="49">
        <f t="shared" ref="V330" si="1470">IF(AND($M330=5,$K333=1,$M334=5,$K337=0),$L334-$L330,IF(AND($M330=5,$K333=1,$M338=5,$K341=0),$L338-$L330,IF(AND($M332=5,$K333=1,$M342=5,$K345=0),$L342-$L330,IF(AND($M330=5,$K333=1,$M346=5,$K349=0),$L346-$L330,0))))</f>
        <v>0</v>
      </c>
      <c r="W330" s="49">
        <f t="shared" ref="W330" si="1471">IF(AND($M330=5,$K333=1,$M334=1,$K337=1),$L334-$L330,IF(AND($M330=5,$K333=1,$M338=1,$K341=1),$L338-$L330,IF(AND($M330=5,$K333=1,$M342=1,$K345=1),$L342-$L330,IF(AND($M330=5,$K333=1,$M346=1,$K349=1),$L346-$L330,0))))</f>
        <v>0</v>
      </c>
    </row>
    <row r="331" spans="8:23">
      <c r="H331" s="45"/>
      <c r="I331" s="45" t="s">
        <v>1416</v>
      </c>
      <c r="J331" s="17">
        <f t="shared" si="1458"/>
        <v>31730530</v>
      </c>
      <c r="K331" s="49">
        <f t="shared" ref="K331" si="1472">J331*$B$2</f>
        <v>253844240</v>
      </c>
      <c r="L331" s="49"/>
    </row>
    <row r="332" spans="8:23">
      <c r="H332" s="45"/>
      <c r="I332" s="45" t="s">
        <v>1413</v>
      </c>
      <c r="J332" s="17">
        <f t="shared" si="1458"/>
        <v>233</v>
      </c>
      <c r="K332" s="49">
        <f t="shared" ref="K332" si="1473">J332*1000000000</f>
        <v>233000000000</v>
      </c>
      <c r="L332" s="49"/>
    </row>
    <row r="333" spans="8:23">
      <c r="H333" s="45"/>
      <c r="I333" s="45" t="s">
        <v>484</v>
      </c>
      <c r="J333" s="17">
        <f t="shared" ref="J333" si="1474">HEX2DEC(RIGHT(I333))</f>
        <v>1</v>
      </c>
      <c r="K333" s="49">
        <f t="shared" ref="K333" si="1475">HEX2DEC(LEFT(RIGHT(I333,2),1))</f>
        <v>0</v>
      </c>
    </row>
    <row r="334" spans="8:23">
      <c r="H334" s="45"/>
      <c r="I334" s="45" t="s">
        <v>1417</v>
      </c>
      <c r="J334" s="17">
        <f t="shared" ref="J334:J336" si="1476">HEX2DEC(I334)</f>
        <v>6529</v>
      </c>
      <c r="K334" s="49">
        <f t="shared" ref="K334" si="1477">J334*$B$3</f>
        <v>529.04487000000006</v>
      </c>
      <c r="L334" s="49">
        <f t="shared" ref="L334" si="1478">K334+K335+K336</f>
        <v>233253845281.04486</v>
      </c>
      <c r="M334" s="50">
        <f t="shared" ref="M334" si="1479">J337+1</f>
        <v>3</v>
      </c>
      <c r="N334" s="49">
        <f t="shared" ref="N334" si="1480">IF(AND($M334=1,$K337=1,$M338=1,$K341=0),$L338-$L334,IF(AND($M334=1,$K337=1,$M342=1,$K345=0),$L342-$L334,IF(AND($M334=1,$K337=1,$M346=1,$K349=0),$L346-$L334,IF(AND($M334=1,$K337=1,$M350=1,$K353=0),$L350-$L334,0))))</f>
        <v>0</v>
      </c>
      <c r="O334" s="49">
        <f t="shared" ref="O334" si="1481">IF(AND($M334=1,$K337=1,$M338=2,$K341=1),$L338-$L334,IF(AND($M334=1,$K337=1,$M342=2,$K345=1),$L342-$L334,IF(AND($M334=1,$K337=1,$M346=2,$K349=1),$L346-$L334,IF(AND($M334=1,$K337=1,$M350=2,$K353=1),$L350-$L334,0))))</f>
        <v>0</v>
      </c>
      <c r="P334" s="49">
        <f t="shared" ref="P334" si="1482">IF(AND($M334=2,$K337=1,$M338=2,$K341=0),$L338-$L334,IF(AND($M334=2,$K337=1,$M342=2,$K345=0),$L342-$L334,IF(AND($M334=2,$K337=1,$M346=2,$K349=0),$L346-$L334,IF(AND($M334=2,$K337=1,$M350=2,$K353=0),$L350-$L334,0))))</f>
        <v>0</v>
      </c>
      <c r="Q334" s="49">
        <f t="shared" ref="Q334" si="1483">IF(AND($M334=2,$K337=1,$M338=3,$K341=1),$L338-$L334,IF(AND($M334=2,$K337=1,$M342=3,$K345=1),$L342-$L334,IF(AND($M334=2,$K337=1,$M346=3,$K349=1),$L346-$L334,IF(AND($M334=2,$K337=1,$M350=3,$K353=1),$L350-$L334,0))))</f>
        <v>0</v>
      </c>
      <c r="R334" s="49">
        <f t="shared" ref="R334" si="1484">IF(AND($M334=3,$K337=1,$M338=3,$K341=0),$L338-$L334,IF(AND($M334=3,$K337=1,$M342=3,$K345=0),$L342-$L334,IF(AND($M334=3,$K337=1,$M346=3,$K349=0),$L346-$L334,IF(AND($M334=3,$K337=1,$M350=3,$K353=0),$L350-$L334,0))))</f>
        <v>0</v>
      </c>
      <c r="S334" s="49">
        <f t="shared" ref="S334" si="1485">IF(AND($M334=3,$K337=1,$M338=4,$K341=1),$L338-$L334,IF(AND($M334=3,$K337=1,$M342=4,$K345=1),$L342-$L334,IF(AND($M334=3,$K337=1,$M346=4,$K349=1),$L346-$L334,IF(AND($M334=3,$K337=1,$M350=4,$K353=1),$L350-$L334,0))))</f>
        <v>0</v>
      </c>
      <c r="T334" s="49">
        <f t="shared" ref="T334" si="1486">IF(AND($M334=4,$K337=1,$M338=4,$K341=0),$L338-$L334,IF(AND($M334=4,$K337=1,$M342=4,$K345=0),$L342-$L334,IF(AND($M336=3,$K337=1,$M346=4,$K349=0),$L346-$L334,IF(AND($M334=4,$K337=1,$M350=4,$K353=0),$L350-$L334,0))))</f>
        <v>0</v>
      </c>
      <c r="U334" s="49">
        <f t="shared" ref="U334" si="1487">IF(AND($M334=4,$K337=1,$M338=5,$K341=1),$L338-$L334,IF(AND($M334=4,$K337=1,$M342=5,$K345=1),$L342-$L334,IF(AND($M334=4,$K337=1,$M346=5,$K349=1),$L346-$L334,IF(AND($M334=4,$K337=1,$M350=5,$K353=1),$L350-$L334,0))))</f>
        <v>0</v>
      </c>
      <c r="V334" s="49">
        <f t="shared" ref="V334" si="1488">IF(AND($M334=5,$K337=1,$M338=5,$K341=0),$L338-$L334,IF(AND($M334=5,$K337=1,$M342=5,$K345=0),$L342-$L334,IF(AND($M336=5,$K337=1,$M346=5,$K349=0),$L346-$L334,IF(AND($M334=5,$K337=1,$M350=5,$K353=0),$L350-$L334,0))))</f>
        <v>0</v>
      </c>
      <c r="W334" s="49">
        <f t="shared" ref="W334" si="1489">IF(AND($M334=5,$K337=1,$M338=1,$K341=1),$L338-$L334,IF(AND($M334=5,$K337=1,$M342=1,$K345=1),$L342-$L334,IF(AND($M334=5,$K337=1,$M346=1,$K349=1),$L346-$L334,IF(AND($M334=5,$K337=1,$M350=1,$K353=1),$L350-$L334,0))))</f>
        <v>0</v>
      </c>
    </row>
    <row r="335" spans="8:23">
      <c r="H335" s="45"/>
      <c r="I335" s="45" t="s">
        <v>1418</v>
      </c>
      <c r="J335" s="17">
        <f t="shared" si="1476"/>
        <v>31730594</v>
      </c>
      <c r="K335" s="49">
        <f t="shared" ref="K335" si="1490">J335*$B$2</f>
        <v>253844752</v>
      </c>
      <c r="L335" s="49"/>
    </row>
    <row r="336" spans="8:23">
      <c r="H336" s="45"/>
      <c r="I336" s="45" t="s">
        <v>1413</v>
      </c>
      <c r="J336" s="17">
        <f t="shared" si="1476"/>
        <v>233</v>
      </c>
      <c r="K336" s="49">
        <f t="shared" ref="K336" si="1491">J336*1000000000</f>
        <v>233000000000</v>
      </c>
      <c r="L336" s="49"/>
    </row>
    <row r="337" spans="8:23">
      <c r="H337" s="45"/>
      <c r="I337" s="45" t="s">
        <v>706</v>
      </c>
      <c r="J337" s="17">
        <f t="shared" ref="J337" si="1492">HEX2DEC(RIGHT(I337))</f>
        <v>2</v>
      </c>
      <c r="K337" s="49">
        <f t="shared" ref="K337" si="1493">HEX2DEC(LEFT(RIGHT(I337,2),1))</f>
        <v>0</v>
      </c>
    </row>
    <row r="338" spans="8:23">
      <c r="H338" s="45"/>
      <c r="I338" s="45" t="s">
        <v>1419</v>
      </c>
      <c r="J338" s="17">
        <f t="shared" ref="J338:J340" si="1494">HEX2DEC(I338)</f>
        <v>3871</v>
      </c>
      <c r="K338" s="49">
        <f t="shared" ref="K338" si="1495">J338*$B$3</f>
        <v>313.66713000000004</v>
      </c>
      <c r="L338" s="49">
        <f t="shared" ref="L338" si="1496">K338+K339+K340</f>
        <v>233253853769.66714</v>
      </c>
      <c r="M338" s="50">
        <f t="shared" ref="M338" si="1497">J341+1</f>
        <v>4</v>
      </c>
      <c r="N338" s="49">
        <f t="shared" ref="N338" si="1498">IF(AND($M338=1,$K341=1,$M342=1,$K345=0),$L342-$L338,IF(AND($M338=1,$K341=1,$M346=1,$K349=0),$L346-$L338,IF(AND($M338=1,$K341=1,$M350=1,$K353=0),$L350-$L338,IF(AND($M338=1,$K341=1,$M354=1,$K357=0),$L354-$L338,0))))</f>
        <v>0</v>
      </c>
      <c r="O338" s="49">
        <f t="shared" ref="O338" si="1499">IF(AND($M338=1,$K341=1,$M342=2,$K345=1),$L342-$L338,IF(AND($M338=1,$K341=1,$M346=2,$K349=1),$L346-$L338,IF(AND($M338=1,$K341=1,$M350=2,$K353=1),$L350-$L338,IF(AND($M338=1,$K341=1,$M354=2,$K357=1),$L354-$L338,0))))</f>
        <v>0</v>
      </c>
      <c r="P338" s="49">
        <f t="shared" ref="P338" si="1500">IF(AND($M338=2,$K341=1,$M342=2,$K345=0),$L342-$L338,IF(AND($M338=2,$K341=1,$M346=2,$K349=0),$L346-$L338,IF(AND($M338=2,$K341=1,$M350=2,$K353=0),$L350-$L338,IF(AND($M338=2,$K341=1,$M354=2,$K357=0),$L354-$L338,0))))</f>
        <v>0</v>
      </c>
      <c r="Q338" s="49">
        <f t="shared" ref="Q338" si="1501">IF(AND($M338=2,$K341=1,$M342=3,$K345=1),$L342-$L338,IF(AND($M338=2,$K341=1,$M346=3,$K349=1),$L346-$L338,IF(AND($M338=2,$K341=1,$M350=3,$K353=1),$L350-$L338,IF(AND($M338=2,$K341=1,$M354=3,$K357=1),$L354-$L338,0))))</f>
        <v>0</v>
      </c>
      <c r="R338" s="49">
        <f t="shared" ref="R338" si="1502">IF(AND($M338=3,$K341=1,$M342=3,$K345=0),$L342-$L338,IF(AND($M338=3,$K341=1,$M346=3,$K349=0),$L346-$L338,IF(AND($M338=3,$K341=1,$M350=3,$K353=0),$L350-$L338,IF(AND($M338=3,$K341=1,$M354=3,$K357=0),$L354-$L338,0))))</f>
        <v>0</v>
      </c>
      <c r="S338" s="49">
        <f t="shared" ref="S338" si="1503">IF(AND($M338=3,$K341=1,$M342=4,$K345=1),$L342-$L338,IF(AND($M338=3,$K341=1,$M346=4,$K349=1),$L346-$L338,IF(AND($M338=3,$K341=1,$M350=4,$K353=1),$L350-$L338,IF(AND($M338=3,$K341=1,$M354=4,$K357=1),$L354-$L338,0))))</f>
        <v>0</v>
      </c>
      <c r="T338" s="49">
        <f t="shared" ref="T338" si="1504">IF(AND($M338=4,$K341=1,$M342=4,$K345=0),$L342-$L338,IF(AND($M338=4,$K341=1,$M346=4,$K349=0),$L346-$L338,IF(AND($M340=3,$K341=1,$M350=4,$K353=0),$L350-$L338,IF(AND($M338=4,$K341=1,$M354=4,$K357=0),$L354-$L338,0))))</f>
        <v>1020.6777648925781</v>
      </c>
      <c r="U338" s="49">
        <f t="shared" ref="U338" si="1505">IF(AND($M338=4,$K341=1,$M342=5,$K345=1),$L342-$L338,IF(AND($M338=4,$K341=1,$M346=5,$K349=1),$L346-$L338,IF(AND($M338=4,$K341=1,$M350=5,$K353=1),$L350-$L338,IF(AND($M338=4,$K341=1,$M354=5,$K357=1),$L354-$L338,0))))</f>
        <v>12324.625549316406</v>
      </c>
      <c r="V338" s="49">
        <f t="shared" ref="V338" si="1506">IF(AND($M338=5,$K341=1,$M342=5,$K345=0),$L342-$L338,IF(AND($M338=5,$K341=1,$M346=5,$K349=0),$L346-$L338,IF(AND($M340=5,$K341=1,$M350=5,$K353=0),$L350-$L338,IF(AND($M338=5,$K341=1,$M354=5,$K357=0),$L354-$L338,0))))</f>
        <v>0</v>
      </c>
      <c r="W338" s="49">
        <f t="shared" ref="W338" si="1507">IF(AND($M338=5,$K341=1,$M342=1,$K345=1),$L342-$L338,IF(AND($M338=5,$K341=1,$M346=1,$K349=1),$L346-$L338,IF(AND($M338=5,$K341=1,$M350=1,$K353=1),$L350-$L338,IF(AND($M338=5,$K341=1,$M354=1,$K357=1),$L354-$L338,0))))</f>
        <v>0</v>
      </c>
    </row>
    <row r="339" spans="8:23">
      <c r="H339" s="45"/>
      <c r="I339" s="45" t="s">
        <v>1420</v>
      </c>
      <c r="J339" s="17">
        <f t="shared" si="1494"/>
        <v>31731682</v>
      </c>
      <c r="K339" s="49">
        <f t="shared" ref="K339" si="1508">J339*$B$2</f>
        <v>253853456</v>
      </c>
      <c r="L339" s="49"/>
    </row>
    <row r="340" spans="8:23">
      <c r="H340" s="45"/>
      <c r="I340" s="45" t="s">
        <v>1413</v>
      </c>
      <c r="J340" s="17">
        <f t="shared" si="1494"/>
        <v>233</v>
      </c>
      <c r="K340" s="49">
        <f t="shared" ref="K340" si="1509">J340*1000000000</f>
        <v>233000000000</v>
      </c>
      <c r="L340" s="49"/>
    </row>
    <row r="341" spans="8:23">
      <c r="H341" s="45"/>
      <c r="I341" s="45" t="s">
        <v>491</v>
      </c>
      <c r="J341" s="17">
        <f t="shared" ref="J341" si="1510">HEX2DEC(RIGHT(I341))</f>
        <v>3</v>
      </c>
      <c r="K341" s="49">
        <f t="shared" ref="K341" si="1511">HEX2DEC(LEFT(RIGHT(I341,2),1))</f>
        <v>1</v>
      </c>
    </row>
    <row r="342" spans="8:23">
      <c r="H342" s="45"/>
      <c r="I342" s="45" t="s">
        <v>1421</v>
      </c>
      <c r="J342" s="17">
        <f t="shared" ref="J342:J344" si="1512">HEX2DEC(I342)</f>
        <v>3830</v>
      </c>
      <c r="K342" s="49">
        <f t="shared" ref="K342" si="1513">J342*$B$3</f>
        <v>310.3449</v>
      </c>
      <c r="L342" s="49">
        <f t="shared" ref="L342" si="1514">K342+K343+K344</f>
        <v>233253854790.34491</v>
      </c>
      <c r="M342" s="50">
        <f t="shared" ref="M342" si="1515">J345+1</f>
        <v>4</v>
      </c>
      <c r="N342" s="49">
        <f t="shared" ref="N342" si="1516">IF(AND($M342=1,$K345=1,$M346=1,$K349=0),$L346-$L342,IF(AND($M342=1,$K345=1,$M350=1,$K353=0),$L350-$L342,IF(AND($M342=1,$K345=1,$M354=1,$K357=0),$L354-$L342,IF(AND($M342=1,$K345=1,$M358=1,$K361=0),$L358-$L342,0))))</f>
        <v>0</v>
      </c>
      <c r="O342" s="49">
        <f t="shared" ref="O342" si="1517">IF(AND($M342=1,$K345=1,$M346=2,$K349=1),$L346-$L342,IF(AND($M342=1,$K345=1,$M350=2,$K353=1),$L350-$L342,IF(AND($M342=1,$K345=1,$M354=2,$K357=1),$L354-$L342,IF(AND($M342=1,$K345=1,$M358=2,$K361=1),$L358-$L342,0))))</f>
        <v>0</v>
      </c>
      <c r="P342" s="49">
        <f t="shared" ref="P342" si="1518">IF(AND($M342=2,$K345=1,$M346=2,$K349=0),$L346-$L342,IF(AND($M342=2,$K345=1,$M350=2,$K353=0),$L350-$L342,IF(AND($M342=2,$K345=1,$M354=2,$K357=0),$L354-$L342,IF(AND($M342=2,$K345=1,$M358=2,$K361=0),$L358-$L342,0))))</f>
        <v>0</v>
      </c>
      <c r="Q342" s="49">
        <f t="shared" ref="Q342" si="1519">IF(AND($M342=2,$K345=1,$M346=3,$K349=1),$L346-$L342,IF(AND($M342=2,$K345=1,$M350=3,$K353=1),$L350-$L342,IF(AND($M342=2,$K345=1,$M354=3,$K357=1),$L354-$L342,IF(AND($M342=2,$K345=1,$M358=3,$K361=1),$L358-$L342,0))))</f>
        <v>0</v>
      </c>
      <c r="R342" s="49">
        <f t="shared" ref="R342" si="1520">IF(AND($M342=3,$K345=1,$M346=3,$K349=0),$L346-$L342,IF(AND($M342=3,$K345=1,$M350=3,$K353=0),$L350-$L342,IF(AND($M342=3,$K345=1,$M354=3,$K357=0),$L354-$L342,IF(AND($M342=3,$K345=1,$M358=3,$K361=0),$L358-$L342,0))))</f>
        <v>0</v>
      </c>
      <c r="S342" s="49">
        <f t="shared" ref="S342" si="1521">IF(AND($M342=3,$K345=1,$M346=4,$K349=1),$L346-$L342,IF(AND($M342=3,$K345=1,$M350=4,$K353=1),$L350-$L342,IF(AND($M342=3,$K345=1,$M354=4,$K357=1),$L354-$L342,IF(AND($M342=3,$K345=1,$M358=4,$K361=1),$L358-$L342,0))))</f>
        <v>0</v>
      </c>
      <c r="T342" s="49">
        <f t="shared" ref="T342" si="1522">IF(AND($M342=4,$K345=1,$M346=4,$K349=0),$L346-$L342,IF(AND($M342=4,$K345=1,$M350=4,$K353=0),$L350-$L342,IF(AND($M344=3,$K345=1,$M354=4,$K357=0),$L354-$L342,IF(AND($M342=4,$K345=1,$M358=4,$K361=0),$L358-$L342,0))))</f>
        <v>0</v>
      </c>
      <c r="U342" s="49">
        <f t="shared" ref="U342" si="1523">IF(AND($M342=4,$K345=1,$M346=5,$K349=1),$L346-$L342,IF(AND($M342=4,$K345=1,$M350=5,$K353=1),$L350-$L342,IF(AND($M342=4,$K345=1,$M354=5,$K357=1),$L354-$L342,IF(AND($M342=4,$K345=1,$M358=5,$K361=1),$L358-$L342,0))))</f>
        <v>0</v>
      </c>
      <c r="V342" s="49">
        <f t="shared" ref="V342" si="1524">IF(AND($M342=5,$K345=1,$M346=5,$K349=0),$L346-$L342,IF(AND($M342=5,$K345=1,$M350=5,$K353=0),$L350-$L342,IF(AND($M344=5,$K345=1,$M354=5,$K357=0),$L354-$L342,IF(AND($M342=5,$K345=1,$M358=5,$K361=0),$L358-$L342,0))))</f>
        <v>0</v>
      </c>
      <c r="W342" s="49">
        <f t="shared" ref="W342" si="1525">IF(AND($M342=5,$K345=1,$M346=1,$K349=1),$L346-$L342,IF(AND($M342=5,$K345=1,$M350=1,$K353=1),$L350-$L342,IF(AND($M342=5,$K345=1,$M354=1,$K357=1),$L354-$L342,IF(AND($M342=5,$K345=1,$M358=1,$K361=1),$L358-$L342,0))))</f>
        <v>0</v>
      </c>
    </row>
    <row r="343" spans="8:23">
      <c r="H343" s="45"/>
      <c r="I343" s="45" t="s">
        <v>1422</v>
      </c>
      <c r="J343" s="17">
        <f t="shared" si="1512"/>
        <v>31731810</v>
      </c>
      <c r="K343" s="49">
        <f t="shared" ref="K343" si="1526">J343*$B$2</f>
        <v>253854480</v>
      </c>
      <c r="L343" s="49"/>
    </row>
    <row r="344" spans="8:23">
      <c r="H344" s="45"/>
      <c r="I344" s="45" t="s">
        <v>1413</v>
      </c>
      <c r="J344" s="17">
        <f t="shared" si="1512"/>
        <v>233</v>
      </c>
      <c r="K344" s="49">
        <f t="shared" ref="K344" si="1527">J344*1000000000</f>
        <v>233000000000</v>
      </c>
      <c r="L344" s="49"/>
    </row>
    <row r="345" spans="8:23">
      <c r="H345" s="45"/>
      <c r="I345" s="45" t="s">
        <v>1225</v>
      </c>
      <c r="J345" s="17">
        <f t="shared" ref="J345" si="1528">HEX2DEC(RIGHT(I345))</f>
        <v>3</v>
      </c>
      <c r="K345" s="49">
        <f t="shared" ref="K345" si="1529">HEX2DEC(LEFT(RIGHT(I345,2),1))</f>
        <v>0</v>
      </c>
    </row>
    <row r="346" spans="8:23">
      <c r="H346" s="45"/>
      <c r="I346" s="45" t="s">
        <v>1423</v>
      </c>
      <c r="J346" s="17">
        <f t="shared" ref="J346:J348" si="1530">HEX2DEC(I346)</f>
        <v>4323</v>
      </c>
      <c r="K346" s="49">
        <f t="shared" ref="K346" si="1531">J346*$B$3</f>
        <v>350.29268999999999</v>
      </c>
      <c r="L346" s="49">
        <f t="shared" ref="L346" si="1532">K346+K347+K348</f>
        <v>233253866094.29269</v>
      </c>
      <c r="M346" s="50">
        <f t="shared" ref="M346" si="1533">J349+1</f>
        <v>5</v>
      </c>
      <c r="N346" s="49">
        <f t="shared" ref="N346" si="1534">IF(AND($M346=1,$K349=1,$M350=1,$K353=0),$L350-$L346,IF(AND($M346=1,$K349=1,$M354=1,$K357=0),$L354-$L346,IF(AND($M346=1,$K349=1,$M358=1,$K361=0),$L358-$L346,IF(AND($M346=1,$K349=1,$M362=1,$K365=0),$L362-$L346,0))))</f>
        <v>0</v>
      </c>
      <c r="O346" s="49">
        <f t="shared" ref="O346" si="1535">IF(AND($M346=1,$K349=1,$M350=2,$K353=1),$L350-$L346,IF(AND($M346=1,$K349=1,$M354=2,$K357=1),$L354-$L346,IF(AND($M346=1,$K349=1,$M358=2,$K361=1),$L358-$L346,IF(AND($M346=1,$K349=1,$M362=2,$K365=1),$L362-$L346,0))))</f>
        <v>0</v>
      </c>
      <c r="P346" s="49">
        <f t="shared" ref="P346" si="1536">IF(AND($M346=2,$K349=1,$M350=2,$K353=0),$L350-$L346,IF(AND($M346=2,$K349=1,$M354=2,$K357=0),$L354-$L346,IF(AND($M346=2,$K349=1,$M358=2,$K361=0),$L358-$L346,IF(AND($M346=2,$K349=1,$M362=2,$K365=0),$L362-$L346,0))))</f>
        <v>0</v>
      </c>
      <c r="Q346" s="49">
        <f t="shared" ref="Q346" si="1537">IF(AND($M346=2,$K349=1,$M350=3,$K353=1),$L350-$L346,IF(AND($M346=2,$K349=1,$M354=3,$K357=1),$L354-$L346,IF(AND($M346=2,$K349=1,$M358=3,$K361=1),$L358-$L346,IF(AND($M346=2,$K349=1,$M362=3,$K365=1),$L362-$L346,0))))</f>
        <v>0</v>
      </c>
      <c r="R346" s="49">
        <f t="shared" ref="R346" si="1538">IF(AND($M346=3,$K349=1,$M350=3,$K353=0),$L350-$L346,IF(AND($M346=3,$K349=1,$M354=3,$K357=0),$L354-$L346,IF(AND($M346=3,$K349=1,$M358=3,$K361=0),$L358-$L346,IF(AND($M346=3,$K349=1,$M362=3,$K365=0),$L362-$L346,0))))</f>
        <v>0</v>
      </c>
      <c r="S346" s="49">
        <f t="shared" ref="S346" si="1539">IF(AND($M346=3,$K349=1,$M350=4,$K353=1),$L350-$L346,IF(AND($M346=3,$K349=1,$M354=4,$K357=1),$L354-$L346,IF(AND($M346=3,$K349=1,$M358=4,$K361=1),$L358-$L346,IF(AND($M346=3,$K349=1,$M362=4,$K365=1),$L362-$L346,0))))</f>
        <v>0</v>
      </c>
      <c r="T346" s="49">
        <f t="shared" ref="T346" si="1540">IF(AND($M346=4,$K349=1,$M350=4,$K353=0),$L350-$L346,IF(AND($M346=4,$K349=1,$M354=4,$K357=0),$L354-$L346,IF(AND($M348=3,$K349=1,$M358=4,$K361=0),$L358-$L346,IF(AND($M346=4,$K349=1,$M362=4,$K365=0),$L362-$L346,0))))</f>
        <v>0</v>
      </c>
      <c r="U346" s="49">
        <f t="shared" ref="U346" si="1541">IF(AND($M346=4,$K349=1,$M350=5,$K353=1),$L350-$L346,IF(AND($M346=4,$K349=1,$M354=5,$K357=1),$L354-$L346,IF(AND($M346=4,$K349=1,$M358=5,$K361=1),$L358-$L346,IF(AND($M346=4,$K349=1,$M362=5,$K365=1),$L362-$L346,0))))</f>
        <v>0</v>
      </c>
      <c r="V346" s="49">
        <f t="shared" ref="V346" si="1542">IF(AND($M346=5,$K349=1,$M350=5,$K353=0),$L350-$L346,IF(AND($M346=5,$K349=1,$M354=5,$K357=0),$L354-$L346,IF(AND($M348=5,$K349=1,$M358=5,$K361=0),$L358-$L346,IF(AND($M346=5,$K349=1,$M362=5,$K365=0),$L362-$L346,0))))</f>
        <v>1006.4164733886719</v>
      </c>
      <c r="W346" s="49">
        <f t="shared" ref="W346" si="1543">IF(AND($M346=5,$K349=1,$M350=1,$K353=1),$L350-$L346,IF(AND($M346=5,$K349=1,$M354=1,$K357=1),$L354-$L346,IF(AND($M346=5,$K349=1,$M358=1,$K361=1),$L358-$L346,IF(AND($M346=5,$K349=1,$M362=1,$K365=1),$L362-$L346,0))))</f>
        <v>0</v>
      </c>
    </row>
    <row r="347" spans="8:23">
      <c r="H347" s="45"/>
      <c r="I347" s="45" t="s">
        <v>1424</v>
      </c>
      <c r="J347" s="17">
        <f t="shared" si="1530"/>
        <v>31733218</v>
      </c>
      <c r="K347" s="49">
        <f t="shared" ref="K347" si="1544">J347*$B$2</f>
        <v>253865744</v>
      </c>
      <c r="L347" s="49"/>
    </row>
    <row r="348" spans="8:23">
      <c r="H348" s="45"/>
      <c r="I348" s="45" t="s">
        <v>1413</v>
      </c>
      <c r="J348" s="17">
        <f t="shared" si="1530"/>
        <v>233</v>
      </c>
      <c r="K348" s="49">
        <f t="shared" ref="K348" si="1545">J348*1000000000</f>
        <v>233000000000</v>
      </c>
      <c r="L348" s="49"/>
    </row>
    <row r="349" spans="8:23">
      <c r="H349" s="45"/>
      <c r="I349" s="45" t="s">
        <v>481</v>
      </c>
      <c r="J349" s="17">
        <f t="shared" ref="J349" si="1546">HEX2DEC(RIGHT(I349))</f>
        <v>4</v>
      </c>
      <c r="K349" s="49">
        <f t="shared" ref="K349" si="1547">HEX2DEC(LEFT(RIGHT(I349,2),1))</f>
        <v>1</v>
      </c>
    </row>
    <row r="350" spans="8:23">
      <c r="H350" s="45"/>
      <c r="I350" s="45" t="s">
        <v>1425</v>
      </c>
      <c r="J350" s="17">
        <f t="shared" ref="J350:J352" si="1548">HEX2DEC(I350)</f>
        <v>4106</v>
      </c>
      <c r="K350" s="49">
        <f t="shared" ref="K350" si="1549">J350*$B$3</f>
        <v>332.70918</v>
      </c>
      <c r="L350" s="49">
        <f t="shared" ref="L350" si="1550">K350+K351+K352</f>
        <v>233253867100.70917</v>
      </c>
      <c r="M350" s="50">
        <f t="shared" ref="M350" si="1551">J353+1</f>
        <v>5</v>
      </c>
      <c r="N350" s="49">
        <f t="shared" ref="N350" si="1552">IF(AND($M350=1,$K353=1,$M354=1,$K357=0),$L354-$L350,IF(AND($M350=1,$K353=1,$M358=1,$K361=0),$L358-$L350,IF(AND($M350=1,$K353=1,$M362=1,$K365=0),$L362-$L350,IF(AND($M350=1,$K353=1,$M366=1,$K369=0),$L366-$L350,0))))</f>
        <v>0</v>
      </c>
      <c r="O350" s="49">
        <f t="shared" ref="O350" si="1553">IF(AND($M350=1,$K353=1,$M354=2,$K357=1),$L354-$L350,IF(AND($M350=1,$K353=1,$M358=2,$K361=1),$L358-$L350,IF(AND($M350=1,$K353=1,$M362=2,$K365=1),$L362-$L350,IF(AND($M350=1,$K353=1,$M366=2,$K369=1),$L366-$L350,0))))</f>
        <v>0</v>
      </c>
      <c r="P350" s="49">
        <f t="shared" ref="P350" si="1554">IF(AND($M350=2,$K353=1,$M354=2,$K357=0),$L354-$L350,IF(AND($M350=2,$K353=1,$M358=2,$K361=0),$L358-$L350,IF(AND($M350=2,$K353=1,$M362=2,$K365=0),$L362-$L350,IF(AND($M350=2,$K353=1,$M366=2,$K369=0),$L366-$L350,0))))</f>
        <v>0</v>
      </c>
      <c r="Q350" s="49">
        <f t="shared" ref="Q350" si="1555">IF(AND($M350=2,$K353=1,$M354=3,$K357=1),$L354-$L350,IF(AND($M350=2,$K353=1,$M358=3,$K361=1),$L358-$L350,IF(AND($M350=2,$K353=1,$M362=3,$K365=1),$L362-$L350,IF(AND($M350=2,$K353=1,$M366=3,$K369=1),$L366-$L350,0))))</f>
        <v>0</v>
      </c>
      <c r="R350" s="49">
        <f t="shared" ref="R350" si="1556">IF(AND($M350=3,$K353=1,$M354=3,$K357=0),$L354-$L350,IF(AND($M350=3,$K353=1,$M358=3,$K361=0),$L358-$L350,IF(AND($M350=3,$K353=1,$M362=3,$K365=0),$L362-$L350,IF(AND($M350=3,$K353=1,$M366=3,$K369=0),$L366-$L350,0))))</f>
        <v>0</v>
      </c>
      <c r="S350" s="49">
        <f t="shared" ref="S350" si="1557">IF(AND($M350=3,$K353=1,$M354=4,$K357=1),$L354-$L350,IF(AND($M350=3,$K353=1,$M358=4,$K361=1),$L358-$L350,IF(AND($M350=3,$K353=1,$M362=4,$K365=1),$L362-$L350,IF(AND($M350=3,$K353=1,$M366=4,$K369=1),$L366-$L350,0))))</f>
        <v>0</v>
      </c>
      <c r="T350" s="49">
        <f t="shared" ref="T350" si="1558">IF(AND($M350=4,$K353=1,$M354=4,$K357=0),$L354-$L350,IF(AND($M350=4,$K353=1,$M358=4,$K361=0),$L358-$L350,IF(AND($M352=3,$K353=1,$M362=4,$K365=0),$L362-$L350,IF(AND($M350=4,$K353=1,$M366=4,$K369=0),$L366-$L350,0))))</f>
        <v>0</v>
      </c>
      <c r="U350" s="49">
        <f t="shared" ref="U350" si="1559">IF(AND($M350=4,$K353=1,$M354=5,$K357=1),$L354-$L350,IF(AND($M350=4,$K353=1,$M358=5,$K361=1),$L358-$L350,IF(AND($M350=4,$K353=1,$M362=5,$K365=1),$L362-$L350,IF(AND($M350=4,$K353=1,$M366=5,$K369=1),$L366-$L350,0))))</f>
        <v>0</v>
      </c>
      <c r="V350" s="49">
        <f t="shared" ref="V350" si="1560">IF(AND($M350=5,$K353=1,$M354=5,$K357=0),$L354-$L350,IF(AND($M350=5,$K353=1,$M358=5,$K361=0),$L358-$L350,IF(AND($M352=5,$K353=1,$M362=5,$K365=0),$L362-$L350,IF(AND($M350=5,$K353=1,$M366=5,$K369=0),$L366-$L350,0))))</f>
        <v>0</v>
      </c>
      <c r="W350" s="49">
        <f t="shared" ref="W350" si="1561">IF(AND($M350=5,$K353=1,$M354=1,$K357=1),$L354-$L350,IF(AND($M350=5,$K353=1,$M358=1,$K361=1),$L358-$L350,IF(AND($M350=5,$K353=1,$M362=1,$K365=1),$L362-$L350,IF(AND($M350=5,$K353=1,$M366=1,$K369=1),$L366-$L350,0))))</f>
        <v>0</v>
      </c>
    </row>
    <row r="351" spans="8:23">
      <c r="H351" s="45"/>
      <c r="I351" s="45" t="s">
        <v>1426</v>
      </c>
      <c r="J351" s="17">
        <f t="shared" si="1548"/>
        <v>31733346</v>
      </c>
      <c r="K351" s="49">
        <f t="shared" ref="K351" si="1562">J351*$B$2</f>
        <v>253866768</v>
      </c>
      <c r="L351" s="49"/>
    </row>
    <row r="352" spans="8:23">
      <c r="H352" s="45"/>
      <c r="I352" s="45" t="s">
        <v>1413</v>
      </c>
      <c r="J352" s="17">
        <f t="shared" si="1548"/>
        <v>233</v>
      </c>
      <c r="K352" s="49">
        <f t="shared" ref="K352" si="1563">J352*1000000000</f>
        <v>233000000000</v>
      </c>
      <c r="L352" s="49"/>
    </row>
    <row r="353" spans="8:23">
      <c r="H353" s="45"/>
      <c r="I353" s="45" t="s">
        <v>1226</v>
      </c>
      <c r="J353" s="17">
        <f t="shared" ref="J353" si="1564">HEX2DEC(RIGHT(I353))</f>
        <v>4</v>
      </c>
      <c r="K353" s="49">
        <f t="shared" ref="K353" si="1565">HEX2DEC(LEFT(RIGHT(I353,2),1))</f>
        <v>0</v>
      </c>
    </row>
    <row r="354" spans="8:23">
      <c r="H354" s="45"/>
      <c r="I354" s="45" t="s">
        <v>1260</v>
      </c>
      <c r="J354" s="17">
        <f t="shared" ref="J354:J356" si="1566">HEX2DEC(I354)</f>
        <v>7534</v>
      </c>
      <c r="K354" s="49">
        <f t="shared" ref="K354" si="1567">J354*$B$3</f>
        <v>610.48002000000008</v>
      </c>
      <c r="L354" s="49">
        <f t="shared" ref="L354" si="1568">K354+K355+K356</f>
        <v>234253874546.48001</v>
      </c>
      <c r="M354" s="50">
        <f t="shared" ref="M354" si="1569">J357+1</f>
        <v>2</v>
      </c>
      <c r="N354" s="49">
        <f t="shared" ref="N354" si="1570">IF(AND($M354=1,$K357=1,$M358=1,$K361=0),$L358-$L354,IF(AND($M354=1,$K357=1,$M362=1,$K365=0),$L362-$L354,IF(AND($M354=1,$K357=1,$M366=1,$K369=0),$L366-$L354,IF(AND($M354=1,$K357=1,$M370=1,$K373=0),$L370-$L354,0))))</f>
        <v>0</v>
      </c>
      <c r="O354" s="49">
        <f t="shared" ref="O354" si="1571">IF(AND($M354=1,$K357=1,$M358=2,$K361=1),$L358-$L354,IF(AND($M354=1,$K357=1,$M362=2,$K365=1),$L362-$L354,IF(AND($M354=1,$K357=1,$M366=2,$K369=1),$L366-$L354,IF(AND($M354=1,$K357=1,$M370=2,$K373=1),$L370-$L354,0))))</f>
        <v>0</v>
      </c>
      <c r="P354" s="49">
        <f t="shared" ref="P354" si="1572">IF(AND($M354=2,$K357=1,$M358=2,$K361=0),$L358-$L354,IF(AND($M354=2,$K357=1,$M362=2,$K365=0),$L362-$L354,IF(AND($M354=2,$K357=1,$M366=2,$K369=0),$L366-$L354,IF(AND($M354=2,$K357=1,$M370=2,$K373=0),$L370-$L354,0))))</f>
        <v>1020.2726440429687</v>
      </c>
      <c r="Q354" s="49">
        <f t="shared" ref="Q354" si="1573">IF(AND($M354=2,$K357=1,$M358=3,$K361=1),$L358-$L354,IF(AND($M354=2,$K357=1,$M362=3,$K365=1),$L362-$L354,IF(AND($M354=2,$K357=1,$M366=3,$K369=1),$L366-$L354,IF(AND($M354=2,$K357=1,$M370=3,$K373=1),$L370-$L354,0))))</f>
        <v>544.95065307617187</v>
      </c>
      <c r="R354" s="49">
        <f t="shared" ref="R354" si="1574">IF(AND($M354=3,$K357=1,$M358=3,$K361=0),$L358-$L354,IF(AND($M354=3,$K357=1,$M362=3,$K365=0),$L362-$L354,IF(AND($M354=3,$K357=1,$M366=3,$K369=0),$L366-$L354,IF(AND($M354=3,$K357=1,$M370=3,$K373=0),$L370-$L354,0))))</f>
        <v>0</v>
      </c>
      <c r="S354" s="49">
        <f t="shared" ref="S354" si="1575">IF(AND($M354=3,$K357=1,$M358=4,$K361=1),$L358-$L354,IF(AND($M354=3,$K357=1,$M362=4,$K365=1),$L362-$L354,IF(AND($M354=3,$K357=1,$M366=4,$K369=1),$L366-$L354,IF(AND($M354=3,$K357=1,$M370=4,$K373=1),$L370-$L354,0))))</f>
        <v>0</v>
      </c>
      <c r="T354" s="49">
        <f t="shared" ref="T354" si="1576">IF(AND($M354=4,$K357=1,$M358=4,$K361=0),$L358-$L354,IF(AND($M354=4,$K357=1,$M362=4,$K365=0),$L362-$L354,IF(AND($M356=3,$K357=1,$M366=4,$K369=0),$L366-$L354,IF(AND($M354=4,$K357=1,$M370=4,$K373=0),$L370-$L354,0))))</f>
        <v>0</v>
      </c>
      <c r="U354" s="49">
        <f t="shared" ref="U354" si="1577">IF(AND($M354=4,$K357=1,$M358=5,$K361=1),$L358-$L354,IF(AND($M354=4,$K357=1,$M362=5,$K365=1),$L362-$L354,IF(AND($M354=4,$K357=1,$M366=5,$K369=1),$L366-$L354,IF(AND($M354=4,$K357=1,$M370=5,$K373=1),$L370-$L354,0))))</f>
        <v>0</v>
      </c>
      <c r="V354" s="49">
        <f t="shared" ref="V354" si="1578">IF(AND($M354=5,$K357=1,$M358=5,$K361=0),$L358-$L354,IF(AND($M354=5,$K357=1,$M362=5,$K365=0),$L362-$L354,IF(AND($M356=5,$K357=1,$M366=5,$K369=0),$L366-$L354,IF(AND($M354=5,$K357=1,$M370=5,$K373=0),$L370-$L354,0))))</f>
        <v>0</v>
      </c>
      <c r="W354" s="49">
        <f t="shared" ref="W354" si="1579">IF(AND($M354=5,$K357=1,$M358=1,$K361=1),$L358-$L354,IF(AND($M354=5,$K357=1,$M362=1,$K365=1),$L362-$L354,IF(AND($M354=5,$K357=1,$M366=1,$K369=1),$L366-$L354,IF(AND($M354=5,$K357=1,$M370=1,$K373=1),$L370-$L354,0))))</f>
        <v>0</v>
      </c>
    </row>
    <row r="355" spans="8:23">
      <c r="H355" s="45"/>
      <c r="I355" s="45" t="s">
        <v>1427</v>
      </c>
      <c r="J355" s="17">
        <f t="shared" si="1566"/>
        <v>31734242</v>
      </c>
      <c r="K355" s="49">
        <f t="shared" ref="K355" si="1580">J355*$B$2</f>
        <v>253873936</v>
      </c>
      <c r="L355" s="49"/>
    </row>
    <row r="356" spans="8:23">
      <c r="H356" s="45"/>
      <c r="I356" s="45" t="s">
        <v>1428</v>
      </c>
      <c r="J356" s="17">
        <f t="shared" si="1566"/>
        <v>234</v>
      </c>
      <c r="K356" s="49">
        <f t="shared" ref="K356" si="1581">J356*1000000000</f>
        <v>234000000000</v>
      </c>
      <c r="L356" s="49"/>
    </row>
    <row r="357" spans="8:23">
      <c r="H357" s="45"/>
      <c r="I357" s="45" t="s">
        <v>437</v>
      </c>
      <c r="J357" s="17">
        <f t="shared" ref="J357" si="1582">HEX2DEC(RIGHT(I357))</f>
        <v>1</v>
      </c>
      <c r="K357" s="49">
        <f t="shared" ref="K357" si="1583">HEX2DEC(LEFT(RIGHT(I357,2),1))</f>
        <v>1</v>
      </c>
    </row>
    <row r="358" spans="8:23">
      <c r="H358" s="45"/>
      <c r="I358" s="45" t="s">
        <v>1429</v>
      </c>
      <c r="J358" s="17">
        <f t="shared" ref="J358:J360" si="1584">HEX2DEC(I358)</f>
        <v>1622</v>
      </c>
      <c r="K358" s="49">
        <f t="shared" ref="K358" si="1585">J358*$B$3</f>
        <v>131.43066000000002</v>
      </c>
      <c r="L358" s="49">
        <f t="shared" ref="L358" si="1586">K358+K359+K360</f>
        <v>234253875091.43066</v>
      </c>
      <c r="M358" s="50">
        <f t="shared" ref="M358" si="1587">J361+1</f>
        <v>3</v>
      </c>
      <c r="N358" s="49">
        <f t="shared" ref="N358" si="1588">IF(AND($M358=1,$K361=1,$M362=1,$K365=0),$L362-$L358,IF(AND($M358=1,$K361=1,$M366=1,$K369=0),$L366-$L358,IF(AND($M358=1,$K361=1,$M370=1,$K373=0),$L370-$L358,IF(AND($M358=1,$K361=1,$M374=1,$K377=0),$L374-$L358,0))))</f>
        <v>0</v>
      </c>
      <c r="O358" s="49">
        <f t="shared" ref="O358" si="1589">IF(AND($M358=1,$K361=1,$M362=2,$K365=1),$L362-$L358,IF(AND($M358=1,$K361=1,$M366=2,$K369=1),$L366-$L358,IF(AND($M358=1,$K361=1,$M370=2,$K373=1),$L370-$L358,IF(AND($M358=1,$K361=1,$M374=2,$K377=1),$L374-$L358,0))))</f>
        <v>0</v>
      </c>
      <c r="P358" s="49">
        <f t="shared" ref="P358" si="1590">IF(AND($M358=2,$K361=1,$M362=2,$K365=0),$L362-$L358,IF(AND($M358=2,$K361=1,$M366=2,$K369=0),$L366-$L358,IF(AND($M358=2,$K361=1,$M370=2,$K373=0),$L370-$L358,IF(AND($M358=2,$K361=1,$M374=2,$K377=0),$L374-$L358,0))))</f>
        <v>0</v>
      </c>
      <c r="Q358" s="49">
        <f t="shared" ref="Q358" si="1591">IF(AND($M358=2,$K361=1,$M362=3,$K365=1),$L362-$L358,IF(AND($M358=2,$K361=1,$M366=3,$K369=1),$L366-$L358,IF(AND($M358=2,$K361=1,$M370=3,$K373=1),$L370-$L358,IF(AND($M358=2,$K361=1,$M374=3,$K377=1),$L374-$L358,0))))</f>
        <v>0</v>
      </c>
      <c r="R358" s="49">
        <f t="shared" ref="R358" si="1592">IF(AND($M358=3,$K361=1,$M362=3,$K365=0),$L362-$L358,IF(AND($M358=3,$K361=1,$M366=3,$K369=0),$L366-$L358,IF(AND($M358=3,$K361=1,$M370=3,$K373=0),$L370-$L358,IF(AND($M358=3,$K361=1,$M374=3,$K377=0),$L374-$L358,0))))</f>
        <v>962.20266723632812</v>
      </c>
      <c r="S358" s="49">
        <f t="shared" ref="S358" si="1593">IF(AND($M358=3,$K361=1,$M362=4,$K365=1),$L362-$L358,IF(AND($M358=3,$K361=1,$M366=4,$K369=1),$L366-$L358,IF(AND($M358=3,$K361=1,$M370=4,$K373=1),$L370-$L358,IF(AND($M358=3,$K361=1,$M374=4,$K377=1),$L374-$L358,0))))</f>
        <v>9450.9869995117187</v>
      </c>
      <c r="T358" s="49">
        <f t="shared" ref="T358" si="1594">IF(AND($M358=4,$K361=1,$M362=4,$K365=0),$L362-$L358,IF(AND($M358=4,$K361=1,$M366=4,$K369=0),$L366-$L358,IF(AND($M360=3,$K361=1,$M370=4,$K373=0),$L370-$L358,IF(AND($M358=4,$K361=1,$M374=4,$K377=0),$L374-$L358,0))))</f>
        <v>0</v>
      </c>
      <c r="U358" s="49">
        <f t="shared" ref="U358" si="1595">IF(AND($M358=4,$K361=1,$M362=5,$K365=1),$L362-$L358,IF(AND($M358=4,$K361=1,$M366=5,$K369=1),$L366-$L358,IF(AND($M358=4,$K361=1,$M370=5,$K373=1),$L370-$L358,IF(AND($M358=4,$K361=1,$M374=5,$K377=1),$L374-$L358,0))))</f>
        <v>0</v>
      </c>
      <c r="V358" s="49">
        <f t="shared" ref="V358" si="1596">IF(AND($M358=5,$K361=1,$M362=5,$K365=0),$L362-$L358,IF(AND($M358=5,$K361=1,$M366=5,$K369=0),$L366-$L358,IF(AND($M360=5,$K361=1,$M370=5,$K373=0),$L370-$L358,IF(AND($M358=5,$K361=1,$M374=5,$K377=0),$L374-$L358,0))))</f>
        <v>0</v>
      </c>
      <c r="W358" s="49">
        <f t="shared" ref="W358" si="1597">IF(AND($M358=5,$K361=1,$M362=1,$K365=1),$L362-$L358,IF(AND($M358=5,$K361=1,$M366=1,$K369=1),$L366-$L358,IF(AND($M358=5,$K361=1,$M370=1,$K373=1),$L370-$L358,IF(AND($M358=5,$K361=1,$M374=1,$K377=1),$L374-$L358,0))))</f>
        <v>0</v>
      </c>
    </row>
    <row r="359" spans="8:23">
      <c r="H359" s="45"/>
      <c r="I359" s="45" t="s">
        <v>1430</v>
      </c>
      <c r="J359" s="17">
        <f t="shared" si="1584"/>
        <v>31734370</v>
      </c>
      <c r="K359" s="49">
        <f t="shared" ref="K359" si="1598">J359*$B$2</f>
        <v>253874960</v>
      </c>
      <c r="L359" s="49"/>
    </row>
    <row r="360" spans="8:23">
      <c r="H360" s="45"/>
      <c r="I360" s="45" t="s">
        <v>1428</v>
      </c>
      <c r="J360" s="17">
        <f t="shared" si="1584"/>
        <v>234</v>
      </c>
      <c r="K360" s="49">
        <f t="shared" ref="K360" si="1599">J360*1000000000</f>
        <v>234000000000</v>
      </c>
      <c r="L360" s="49"/>
    </row>
    <row r="361" spans="8:23">
      <c r="H361" s="45"/>
      <c r="I361" s="45" t="s">
        <v>482</v>
      </c>
      <c r="J361" s="17">
        <f t="shared" ref="J361" si="1600">HEX2DEC(RIGHT(I361))</f>
        <v>2</v>
      </c>
      <c r="K361" s="49">
        <f t="shared" ref="K361" si="1601">HEX2DEC(LEFT(RIGHT(I361,2),1))</f>
        <v>1</v>
      </c>
    </row>
    <row r="362" spans="8:23">
      <c r="H362" s="45"/>
      <c r="I362" s="45" t="s">
        <v>1431</v>
      </c>
      <c r="J362" s="17">
        <f t="shared" ref="J362:J364" si="1602">HEX2DEC(I362)</f>
        <v>7488</v>
      </c>
      <c r="K362" s="49">
        <f t="shared" ref="K362" si="1603">J362*$B$3</f>
        <v>606.75264000000004</v>
      </c>
      <c r="L362" s="49">
        <f t="shared" ref="L362" si="1604">K362+K363+K364</f>
        <v>234253875566.75266</v>
      </c>
      <c r="M362" s="50">
        <f t="shared" ref="M362" si="1605">J365+1</f>
        <v>2</v>
      </c>
      <c r="N362" s="49">
        <f t="shared" ref="N362" si="1606">IF(AND($M362=1,$K365=1,$M366=1,$K369=0),$L366-$L362,IF(AND($M362=1,$K365=1,$M370=1,$K373=0),$L370-$L362,IF(AND($M362=1,$K365=1,$M374=1,$K377=0),$L374-$L362,IF(AND($M362=1,$K365=1,$M378=1,$K381=0),$L378-$L362,0))))</f>
        <v>0</v>
      </c>
      <c r="O362" s="49">
        <f t="shared" ref="O362" si="1607">IF(AND($M362=1,$K365=1,$M366=2,$K369=1),$L366-$L362,IF(AND($M362=1,$K365=1,$M370=2,$K373=1),$L370-$L362,IF(AND($M362=1,$K365=1,$M374=2,$K377=1),$L374-$L362,IF(AND($M362=1,$K365=1,$M378=2,$K381=1),$L378-$L362,0))))</f>
        <v>0</v>
      </c>
      <c r="P362" s="49">
        <f t="shared" ref="P362" si="1608">IF(AND($M362=2,$K365=1,$M366=2,$K369=0),$L366-$L362,IF(AND($M362=2,$K365=1,$M370=2,$K373=0),$L370-$L362,IF(AND($M362=2,$K365=1,$M374=2,$K377=0),$L374-$L362,IF(AND($M362=2,$K365=1,$M378=2,$K381=0),$L378-$L362,0))))</f>
        <v>0</v>
      </c>
      <c r="Q362" s="49">
        <f t="shared" ref="Q362" si="1609">IF(AND($M362=2,$K365=1,$M366=3,$K369=1),$L366-$L362,IF(AND($M362=2,$K365=1,$M370=3,$K373=1),$L370-$L362,IF(AND($M362=2,$K365=1,$M374=3,$K377=1),$L374-$L362,IF(AND($M362=2,$K365=1,$M378=3,$K381=1),$L378-$L362,0))))</f>
        <v>0</v>
      </c>
      <c r="R362" s="49">
        <f t="shared" ref="R362" si="1610">IF(AND($M362=3,$K365=1,$M366=3,$K369=0),$L366-$L362,IF(AND($M362=3,$K365=1,$M370=3,$K373=0),$L370-$L362,IF(AND($M362=3,$K365=1,$M374=3,$K377=0),$L374-$L362,IF(AND($M362=3,$K365=1,$M378=3,$K381=0),$L378-$L362,0))))</f>
        <v>0</v>
      </c>
      <c r="S362" s="49">
        <f t="shared" ref="S362" si="1611">IF(AND($M362=3,$K365=1,$M366=4,$K369=1),$L366-$L362,IF(AND($M362=3,$K365=1,$M370=4,$K373=1),$L370-$L362,IF(AND($M362=3,$K365=1,$M374=4,$K377=1),$L374-$L362,IF(AND($M362=3,$K365=1,$M378=4,$K381=1),$L378-$L362,0))))</f>
        <v>0</v>
      </c>
      <c r="T362" s="49">
        <f t="shared" ref="T362" si="1612">IF(AND($M362=4,$K365=1,$M366=4,$K369=0),$L366-$L362,IF(AND($M362=4,$K365=1,$M370=4,$K373=0),$L370-$L362,IF(AND($M364=3,$K365=1,$M374=4,$K377=0),$L374-$L362,IF(AND($M362=4,$K365=1,$M378=4,$K381=0),$L378-$L362,0))))</f>
        <v>0</v>
      </c>
      <c r="U362" s="49">
        <f t="shared" ref="U362" si="1613">IF(AND($M362=4,$K365=1,$M366=5,$K369=1),$L366-$L362,IF(AND($M362=4,$K365=1,$M370=5,$K373=1),$L370-$L362,IF(AND($M362=4,$K365=1,$M374=5,$K377=1),$L374-$L362,IF(AND($M362=4,$K365=1,$M378=5,$K381=1),$L378-$L362,0))))</f>
        <v>0</v>
      </c>
      <c r="V362" s="49">
        <f t="shared" ref="V362" si="1614">IF(AND($M362=5,$K365=1,$M366=5,$K369=0),$L366-$L362,IF(AND($M362=5,$K365=1,$M370=5,$K373=0),$L370-$L362,IF(AND($M364=5,$K365=1,$M374=5,$K377=0),$L374-$L362,IF(AND($M362=5,$K365=1,$M378=5,$K381=0),$L378-$L362,0))))</f>
        <v>0</v>
      </c>
      <c r="W362" s="49">
        <f t="shared" ref="W362" si="1615">IF(AND($M362=5,$K365=1,$M366=1,$K369=1),$L366-$L362,IF(AND($M362=5,$K365=1,$M370=1,$K373=1),$L370-$L362,IF(AND($M362=5,$K365=1,$M374=1,$K377=1),$L374-$L362,IF(AND($M362=5,$K365=1,$M378=1,$K381=1),$L378-$L362,0))))</f>
        <v>0</v>
      </c>
    </row>
    <row r="363" spans="8:23">
      <c r="H363" s="45"/>
      <c r="I363" s="45" t="s">
        <v>1430</v>
      </c>
      <c r="J363" s="17">
        <f t="shared" si="1602"/>
        <v>31734370</v>
      </c>
      <c r="K363" s="49">
        <f t="shared" ref="K363" si="1616">J363*$B$2</f>
        <v>253874960</v>
      </c>
      <c r="L363" s="49"/>
    </row>
    <row r="364" spans="8:23">
      <c r="H364" s="45"/>
      <c r="I364" s="45" t="s">
        <v>1428</v>
      </c>
      <c r="J364" s="17">
        <f t="shared" si="1602"/>
        <v>234</v>
      </c>
      <c r="K364" s="49">
        <f t="shared" ref="K364" si="1617">J364*1000000000</f>
        <v>234000000000</v>
      </c>
      <c r="L364" s="49"/>
    </row>
    <row r="365" spans="8:23">
      <c r="H365" s="45"/>
      <c r="I365" s="45" t="s">
        <v>484</v>
      </c>
      <c r="J365" s="17">
        <f t="shared" ref="J365" si="1618">HEX2DEC(RIGHT(I365))</f>
        <v>1</v>
      </c>
      <c r="K365" s="49">
        <f t="shared" ref="K365" si="1619">HEX2DEC(LEFT(RIGHT(I365,2),1))</f>
        <v>0</v>
      </c>
    </row>
    <row r="366" spans="8:23">
      <c r="H366" s="45"/>
      <c r="I366" s="45" t="s">
        <v>1432</v>
      </c>
      <c r="J366" s="17">
        <f t="shared" ref="J366:J368" si="1620">HEX2DEC(I366)</f>
        <v>7178</v>
      </c>
      <c r="K366" s="49">
        <f t="shared" ref="K366" si="1621">J366*$B$3</f>
        <v>581.63334000000009</v>
      </c>
      <c r="L366" s="49">
        <f t="shared" ref="L366" si="1622">K366+K367+K368</f>
        <v>234253876053.63333</v>
      </c>
      <c r="M366" s="50">
        <f t="shared" ref="M366" si="1623">J369+1</f>
        <v>3</v>
      </c>
      <c r="N366" s="49">
        <f t="shared" ref="N366" si="1624">IF(AND($M366=1,$K369=1,$M370=1,$K373=0),$L370-$L366,IF(AND($M366=1,$K369=1,$M374=1,$K377=0),$L374-$L366,IF(AND($M366=1,$K369=1,$M378=1,$K381=0),$L378-$L366,IF(AND($M366=1,$K369=1,$M382=1,$K385=0),$L382-$L366,0))))</f>
        <v>0</v>
      </c>
      <c r="O366" s="49">
        <f t="shared" ref="O366" si="1625">IF(AND($M366=1,$K369=1,$M370=2,$K373=1),$L370-$L366,IF(AND($M366=1,$K369=1,$M374=2,$K377=1),$L374-$L366,IF(AND($M366=1,$K369=1,$M378=2,$K381=1),$L378-$L366,IF(AND($M366=1,$K369=1,$M382=2,$K385=1),$L382-$L366,0))))</f>
        <v>0</v>
      </c>
      <c r="P366" s="49">
        <f t="shared" ref="P366" si="1626">IF(AND($M366=2,$K369=1,$M370=2,$K373=0),$L370-$L366,IF(AND($M366=2,$K369=1,$M374=2,$K377=0),$L374-$L366,IF(AND($M366=2,$K369=1,$M378=2,$K381=0),$L378-$L366,IF(AND($M366=2,$K369=1,$M382=2,$K385=0),$L382-$L366,0))))</f>
        <v>0</v>
      </c>
      <c r="Q366" s="49">
        <f t="shared" ref="Q366" si="1627">IF(AND($M366=2,$K369=1,$M370=3,$K373=1),$L370-$L366,IF(AND($M366=2,$K369=1,$M374=3,$K377=1),$L374-$L366,IF(AND($M366=2,$K369=1,$M378=3,$K381=1),$L378-$L366,IF(AND($M366=2,$K369=1,$M382=3,$K385=1),$L382-$L366,0))))</f>
        <v>0</v>
      </c>
      <c r="R366" s="49">
        <f t="shared" ref="R366" si="1628">IF(AND($M366=3,$K369=1,$M370=3,$K373=0),$L370-$L366,IF(AND($M366=3,$K369=1,$M374=3,$K377=0),$L374-$L366,IF(AND($M366=3,$K369=1,$M378=3,$K381=0),$L378-$L366,IF(AND($M366=3,$K369=1,$M382=3,$K385=0),$L382-$L366,0))))</f>
        <v>0</v>
      </c>
      <c r="S366" s="49">
        <f t="shared" ref="S366" si="1629">IF(AND($M366=3,$K369=1,$M370=4,$K373=1),$L370-$L366,IF(AND($M366=3,$K369=1,$M374=4,$K377=1),$L374-$L366,IF(AND($M366=3,$K369=1,$M378=4,$K381=1),$L378-$L366,IF(AND($M366=3,$K369=1,$M382=4,$K385=1),$L382-$L366,0))))</f>
        <v>0</v>
      </c>
      <c r="T366" s="49">
        <f t="shared" ref="T366" si="1630">IF(AND($M366=4,$K369=1,$M370=4,$K373=0),$L370-$L366,IF(AND($M366=4,$K369=1,$M374=4,$K377=0),$L374-$L366,IF(AND($M368=3,$K369=1,$M378=4,$K381=0),$L378-$L366,IF(AND($M366=4,$K369=1,$M382=4,$K385=0),$L382-$L366,0))))</f>
        <v>0</v>
      </c>
      <c r="U366" s="49">
        <f t="shared" ref="U366" si="1631">IF(AND($M366=4,$K369=1,$M370=5,$K373=1),$L370-$L366,IF(AND($M366=4,$K369=1,$M374=5,$K377=1),$L374-$L366,IF(AND($M366=4,$K369=1,$M378=5,$K381=1),$L378-$L366,IF(AND($M366=4,$K369=1,$M382=5,$K385=1),$L382-$L366,0))))</f>
        <v>0</v>
      </c>
      <c r="V366" s="49">
        <f t="shared" ref="V366" si="1632">IF(AND($M366=5,$K369=1,$M370=5,$K373=0),$L370-$L366,IF(AND($M366=5,$K369=1,$M374=5,$K377=0),$L374-$L366,IF(AND($M368=5,$K369=1,$M378=5,$K381=0),$L378-$L366,IF(AND($M366=5,$K369=1,$M382=5,$K385=0),$L382-$L366,0))))</f>
        <v>0</v>
      </c>
      <c r="W366" s="49">
        <f t="shared" ref="W366" si="1633">IF(AND($M366=5,$K369=1,$M370=1,$K373=1),$L370-$L366,IF(AND($M366=5,$K369=1,$M374=1,$K377=1),$L374-$L366,IF(AND($M366=5,$K369=1,$M378=1,$K381=1),$L378-$L366,IF(AND($M366=5,$K369=1,$M382=1,$K385=1),$L382-$L366,0))))</f>
        <v>0</v>
      </c>
    </row>
    <row r="367" spans="8:23">
      <c r="H367" s="45"/>
      <c r="I367" s="45" t="s">
        <v>1433</v>
      </c>
      <c r="J367" s="17">
        <f t="shared" si="1620"/>
        <v>31734434</v>
      </c>
      <c r="K367" s="49">
        <f t="shared" ref="K367" si="1634">J367*$B$2</f>
        <v>253875472</v>
      </c>
      <c r="L367" s="49"/>
    </row>
    <row r="368" spans="8:23">
      <c r="H368" s="45"/>
      <c r="I368" s="45" t="s">
        <v>1428</v>
      </c>
      <c r="J368" s="17">
        <f t="shared" si="1620"/>
        <v>234</v>
      </c>
      <c r="K368" s="49">
        <f t="shared" ref="K368" si="1635">J368*1000000000</f>
        <v>234000000000</v>
      </c>
      <c r="L368" s="49"/>
    </row>
    <row r="369" spans="8:23">
      <c r="H369" s="45"/>
      <c r="I369" s="45" t="s">
        <v>706</v>
      </c>
      <c r="J369" s="17">
        <f t="shared" ref="J369" si="1636">HEX2DEC(RIGHT(I369))</f>
        <v>2</v>
      </c>
      <c r="K369" s="49">
        <f t="shared" ref="K369" si="1637">HEX2DEC(LEFT(RIGHT(I369,2),1))</f>
        <v>0</v>
      </c>
    </row>
    <row r="370" spans="8:23">
      <c r="H370" s="45"/>
      <c r="I370" s="45" t="s">
        <v>1252</v>
      </c>
      <c r="J370" s="17">
        <f t="shared" ref="J370:J372" si="1638">HEX2DEC(I370)</f>
        <v>4522</v>
      </c>
      <c r="K370" s="49">
        <f t="shared" ref="K370" si="1639">J370*$B$3</f>
        <v>366.41766000000001</v>
      </c>
      <c r="L370" s="49">
        <f t="shared" ref="L370" si="1640">K370+K371+K372</f>
        <v>234253884542.41766</v>
      </c>
      <c r="M370" s="50">
        <f t="shared" ref="M370" si="1641">J373+1</f>
        <v>4</v>
      </c>
      <c r="N370" s="49">
        <f t="shared" ref="N370" si="1642">IF(AND($M370=1,$K373=1,$M374=1,$K377=0),$L374-$L370,IF(AND($M370=1,$K373=1,$M378=1,$K381=0),$L378-$L370,IF(AND($M370=1,$K373=1,$M382=1,$K385=0),$L382-$L370,IF(AND($M370=1,$K373=1,$M386=1,$K389=0),$L386-$L370,0))))</f>
        <v>0</v>
      </c>
      <c r="O370" s="49">
        <f t="shared" ref="O370" si="1643">IF(AND($M370=1,$K373=1,$M374=2,$K377=1),$L374-$L370,IF(AND($M370=1,$K373=1,$M378=2,$K381=1),$L378-$L370,IF(AND($M370=1,$K373=1,$M382=2,$K385=1),$L382-$L370,IF(AND($M370=1,$K373=1,$M386=2,$K389=1),$L386-$L370,0))))</f>
        <v>0</v>
      </c>
      <c r="P370" s="49">
        <f t="shared" ref="P370" si="1644">IF(AND($M370=2,$K373=1,$M374=2,$K377=0),$L374-$L370,IF(AND($M370=2,$K373=1,$M378=2,$K381=0),$L378-$L370,IF(AND($M370=2,$K373=1,$M382=2,$K385=0),$L382-$L370,IF(AND($M370=2,$K373=1,$M386=2,$K389=0),$L386-$L370,0))))</f>
        <v>0</v>
      </c>
      <c r="Q370" s="49">
        <f t="shared" ref="Q370" si="1645">IF(AND($M370=2,$K373=1,$M374=3,$K377=1),$L374-$L370,IF(AND($M370=2,$K373=1,$M378=3,$K381=1),$L378-$L370,IF(AND($M370=2,$K373=1,$M382=3,$K385=1),$L382-$L370,IF(AND($M370=2,$K373=1,$M386=3,$K389=1),$L386-$L370,0))))</f>
        <v>0</v>
      </c>
      <c r="R370" s="49">
        <f t="shared" ref="R370" si="1646">IF(AND($M370=3,$K373=1,$M374=3,$K377=0),$L374-$L370,IF(AND($M370=3,$K373=1,$M378=3,$K381=0),$L378-$L370,IF(AND($M370=3,$K373=1,$M382=3,$K385=0),$L382-$L370,IF(AND($M370=3,$K373=1,$M386=3,$K389=0),$L386-$L370,0))))</f>
        <v>0</v>
      </c>
      <c r="S370" s="49">
        <f t="shared" ref="S370" si="1647">IF(AND($M370=3,$K373=1,$M374=4,$K377=1),$L374-$L370,IF(AND($M370=3,$K373=1,$M378=4,$K381=1),$L378-$L370,IF(AND($M370=3,$K373=1,$M382=4,$K385=1),$L382-$L370,IF(AND($M370=3,$K373=1,$M386=4,$K389=1),$L386-$L370,0))))</f>
        <v>0</v>
      </c>
      <c r="T370" s="49">
        <f t="shared" ref="T370" si="1648">IF(AND($M370=4,$K373=1,$M374=4,$K377=0),$L374-$L370,IF(AND($M370=4,$K373=1,$M378=4,$K381=0),$L378-$L370,IF(AND($M372=3,$K373=1,$M382=4,$K385=0),$L382-$L370,IF(AND($M370=4,$K373=1,$M386=4,$K389=0),$L386-$L370,0))))</f>
        <v>1020.5967407226562</v>
      </c>
      <c r="U370" s="49">
        <f t="shared" ref="U370" si="1649">IF(AND($M370=4,$K373=1,$M374=5,$K377=1),$L374-$L370,IF(AND($M370=4,$K373=1,$M378=5,$K381=1),$L378-$L370,IF(AND($M370=4,$K373=1,$M382=5,$K385=1),$L382-$L370,IF(AND($M370=4,$K373=1,$M386=5,$K389=1),$L386-$L370,0))))</f>
        <v>12324.787628173828</v>
      </c>
      <c r="V370" s="49">
        <f t="shared" ref="V370" si="1650">IF(AND($M370=5,$K373=1,$M374=5,$K377=0),$L374-$L370,IF(AND($M370=5,$K373=1,$M378=5,$K381=0),$L378-$L370,IF(AND($M372=5,$K373=1,$M382=5,$K385=0),$L382-$L370,IF(AND($M370=5,$K373=1,$M386=5,$K389=0),$L386-$L370,0))))</f>
        <v>0</v>
      </c>
      <c r="W370" s="49">
        <f t="shared" ref="W370" si="1651">IF(AND($M370=5,$K373=1,$M374=1,$K377=1),$L374-$L370,IF(AND($M370=5,$K373=1,$M378=1,$K381=1),$L378-$L370,IF(AND($M370=5,$K373=1,$M382=1,$K385=1),$L382-$L370,IF(AND($M370=5,$K373=1,$M386=1,$K389=1),$L386-$L370,0))))</f>
        <v>0</v>
      </c>
    </row>
    <row r="371" spans="8:23">
      <c r="H371" s="45"/>
      <c r="I371" s="45" t="s">
        <v>1434</v>
      </c>
      <c r="J371" s="17">
        <f t="shared" si="1638"/>
        <v>31735522</v>
      </c>
      <c r="K371" s="49">
        <f t="shared" ref="K371" si="1652">J371*$B$2</f>
        <v>253884176</v>
      </c>
      <c r="L371" s="49"/>
    </row>
    <row r="372" spans="8:23">
      <c r="H372" s="45"/>
      <c r="I372" s="45" t="s">
        <v>1428</v>
      </c>
      <c r="J372" s="17">
        <f t="shared" si="1638"/>
        <v>234</v>
      </c>
      <c r="K372" s="49">
        <f t="shared" ref="K372" si="1653">J372*1000000000</f>
        <v>234000000000</v>
      </c>
      <c r="L372" s="49"/>
    </row>
    <row r="373" spans="8:23">
      <c r="H373" s="45"/>
      <c r="I373" s="45" t="s">
        <v>491</v>
      </c>
      <c r="J373" s="17">
        <f t="shared" ref="J373" si="1654">HEX2DEC(RIGHT(I373))</f>
        <v>3</v>
      </c>
      <c r="K373" s="49">
        <f t="shared" ref="K373" si="1655">HEX2DEC(LEFT(RIGHT(I373,2),1))</f>
        <v>1</v>
      </c>
    </row>
    <row r="374" spans="8:23">
      <c r="H374" s="45"/>
      <c r="I374" s="45" t="s">
        <v>1435</v>
      </c>
      <c r="J374" s="17">
        <f t="shared" ref="J374:J376" si="1656">HEX2DEC(I374)</f>
        <v>4480</v>
      </c>
      <c r="K374" s="49">
        <f t="shared" ref="K374" si="1657">J374*$B$3</f>
        <v>363.01440000000002</v>
      </c>
      <c r="L374" s="49">
        <f t="shared" ref="L374" si="1658">K374+K375+K376</f>
        <v>234253885563.0144</v>
      </c>
      <c r="M374" s="50">
        <f t="shared" ref="M374" si="1659">J377+1</f>
        <v>4</v>
      </c>
      <c r="N374" s="49">
        <f t="shared" ref="N374" si="1660">IF(AND($M374=1,$K377=1,$M378=1,$K381=0),$L378-$L374,IF(AND($M374=1,$K377=1,$M382=1,$K385=0),$L382-$L374,IF(AND($M374=1,$K377=1,$M386=1,$K389=0),$L386-$L374,IF(AND($M374=1,$K377=1,$M390=1,$K393=0),$L390-$L374,0))))</f>
        <v>0</v>
      </c>
      <c r="O374" s="49">
        <f t="shared" ref="O374" si="1661">IF(AND($M374=1,$K377=1,$M378=2,$K381=1),$L378-$L374,IF(AND($M374=1,$K377=1,$M382=2,$K385=1),$L382-$L374,IF(AND($M374=1,$K377=1,$M386=2,$K389=1),$L386-$L374,IF(AND($M374=1,$K377=1,$M390=2,$K393=1),$L390-$L374,0))))</f>
        <v>0</v>
      </c>
      <c r="P374" s="49">
        <f t="shared" ref="P374" si="1662">IF(AND($M374=2,$K377=1,$M378=2,$K381=0),$L378-$L374,IF(AND($M374=2,$K377=1,$M382=2,$K385=0),$L382-$L374,IF(AND($M374=2,$K377=1,$M386=2,$K389=0),$L386-$L374,IF(AND($M374=2,$K377=1,$M390=2,$K393=0),$L390-$L374,0))))</f>
        <v>0</v>
      </c>
      <c r="Q374" s="49">
        <f t="shared" ref="Q374" si="1663">IF(AND($M374=2,$K377=1,$M378=3,$K381=1),$L378-$L374,IF(AND($M374=2,$K377=1,$M382=3,$K385=1),$L382-$L374,IF(AND($M374=2,$K377=1,$M386=3,$K389=1),$L386-$L374,IF(AND($M374=2,$K377=1,$M390=3,$K393=1),$L390-$L374,0))))</f>
        <v>0</v>
      </c>
      <c r="R374" s="49">
        <f t="shared" ref="R374" si="1664">IF(AND($M374=3,$K377=1,$M378=3,$K381=0),$L378-$L374,IF(AND($M374=3,$K377=1,$M382=3,$K385=0),$L382-$L374,IF(AND($M374=3,$K377=1,$M386=3,$K389=0),$L386-$L374,IF(AND($M374=3,$K377=1,$M390=3,$K393=0),$L390-$L374,0))))</f>
        <v>0</v>
      </c>
      <c r="S374" s="49">
        <f t="shared" ref="S374" si="1665">IF(AND($M374=3,$K377=1,$M378=4,$K381=1),$L378-$L374,IF(AND($M374=3,$K377=1,$M382=4,$K385=1),$L382-$L374,IF(AND($M374=3,$K377=1,$M386=4,$K389=1),$L386-$L374,IF(AND($M374=3,$K377=1,$M390=4,$K393=1),$L390-$L374,0))))</f>
        <v>0</v>
      </c>
      <c r="T374" s="49">
        <f t="shared" ref="T374" si="1666">IF(AND($M374=4,$K377=1,$M378=4,$K381=0),$L378-$L374,IF(AND($M374=4,$K377=1,$M382=4,$K385=0),$L382-$L374,IF(AND($M376=3,$K377=1,$M386=4,$K389=0),$L386-$L374,IF(AND($M374=4,$K377=1,$M390=4,$K393=0),$L390-$L374,0))))</f>
        <v>0</v>
      </c>
      <c r="U374" s="49">
        <f t="shared" ref="U374" si="1667">IF(AND($M374=4,$K377=1,$M378=5,$K381=1),$L378-$L374,IF(AND($M374=4,$K377=1,$M382=5,$K385=1),$L382-$L374,IF(AND($M374=4,$K377=1,$M386=5,$K389=1),$L386-$L374,IF(AND($M374=4,$K377=1,$M390=5,$K393=1),$L390-$L374,0))))</f>
        <v>0</v>
      </c>
      <c r="V374" s="49">
        <f t="shared" ref="V374" si="1668">IF(AND($M374=5,$K377=1,$M378=5,$K381=0),$L378-$L374,IF(AND($M374=5,$K377=1,$M382=5,$K385=0),$L382-$L374,IF(AND($M376=5,$K377=1,$M386=5,$K389=0),$L386-$L374,IF(AND($M374=5,$K377=1,$M390=5,$K393=0),$L390-$L374,0))))</f>
        <v>0</v>
      </c>
      <c r="W374" s="49">
        <f t="shared" ref="W374" si="1669">IF(AND($M374=5,$K377=1,$M378=1,$K381=1),$L378-$L374,IF(AND($M374=5,$K377=1,$M382=1,$K385=1),$L382-$L374,IF(AND($M374=5,$K377=1,$M386=1,$K389=1),$L386-$L374,IF(AND($M374=5,$K377=1,$M390=1,$K393=1),$L390-$L374,0))))</f>
        <v>0</v>
      </c>
    </row>
    <row r="375" spans="8:23">
      <c r="H375" s="45"/>
      <c r="I375" s="45" t="s">
        <v>1436</v>
      </c>
      <c r="J375" s="17">
        <f t="shared" si="1656"/>
        <v>31735650</v>
      </c>
      <c r="K375" s="49">
        <f t="shared" ref="K375" si="1670">J375*$B$2</f>
        <v>253885200</v>
      </c>
      <c r="L375" s="49"/>
    </row>
    <row r="376" spans="8:23">
      <c r="H376" s="45"/>
      <c r="I376" s="45" t="s">
        <v>1428</v>
      </c>
      <c r="J376" s="17">
        <f t="shared" si="1656"/>
        <v>234</v>
      </c>
      <c r="K376" s="49">
        <f t="shared" ref="K376" si="1671">J376*1000000000</f>
        <v>234000000000</v>
      </c>
      <c r="L376" s="49"/>
    </row>
    <row r="377" spans="8:23">
      <c r="H377" s="45"/>
      <c r="I377" s="45" t="s">
        <v>1225</v>
      </c>
      <c r="J377" s="17">
        <f t="shared" ref="J377" si="1672">HEX2DEC(RIGHT(I377))</f>
        <v>3</v>
      </c>
      <c r="K377" s="49">
        <f t="shared" ref="K377" si="1673">HEX2DEC(LEFT(RIGHT(I377,2),1))</f>
        <v>0</v>
      </c>
    </row>
    <row r="378" spans="8:23">
      <c r="H378" s="45"/>
      <c r="I378" s="45" t="s">
        <v>1437</v>
      </c>
      <c r="J378" s="17">
        <f t="shared" ref="J378:J380" si="1674">HEX2DEC(I378)</f>
        <v>4976</v>
      </c>
      <c r="K378" s="49">
        <f t="shared" ref="K378" si="1675">J378*$B$3</f>
        <v>403.20528000000002</v>
      </c>
      <c r="L378" s="49">
        <f t="shared" ref="L378" si="1676">K378+K379+K380</f>
        <v>234253896867.20529</v>
      </c>
      <c r="M378" s="50">
        <f t="shared" ref="M378" si="1677">J381+1</f>
        <v>5</v>
      </c>
      <c r="N378" s="49">
        <f t="shared" ref="N378" si="1678">IF(AND($M378=1,$K381=1,$M382=1,$K385=0),$L382-$L378,IF(AND($M378=1,$K381=1,$M386=1,$K389=0),$L386-$L378,IF(AND($M378=1,$K381=1,$M390=1,$K393=0),$L390-$L378,IF(AND($M378=1,$K381=1,$M394=1,$K397=0),$L394-$L378,0))))</f>
        <v>0</v>
      </c>
      <c r="O378" s="49">
        <f t="shared" ref="O378" si="1679">IF(AND($M378=1,$K381=1,$M382=2,$K385=1),$L382-$L378,IF(AND($M378=1,$K381=1,$M386=2,$K389=1),$L386-$L378,IF(AND($M378=1,$K381=1,$M390=2,$K393=1),$L390-$L378,IF(AND($M378=1,$K381=1,$M394=2,$K397=1),$L394-$L378,0))))</f>
        <v>0</v>
      </c>
      <c r="P378" s="49">
        <f t="shared" ref="P378" si="1680">IF(AND($M378=2,$K381=1,$M382=2,$K385=0),$L382-$L378,IF(AND($M378=2,$K381=1,$M386=2,$K389=0),$L386-$L378,IF(AND($M378=2,$K381=1,$M390=2,$K393=0),$L390-$L378,IF(AND($M378=2,$K381=1,$M394=2,$K397=0),$L394-$L378,0))))</f>
        <v>0</v>
      </c>
      <c r="Q378" s="49">
        <f t="shared" ref="Q378" si="1681">IF(AND($M378=2,$K381=1,$M382=3,$K385=1),$L382-$L378,IF(AND($M378=2,$K381=1,$M386=3,$K389=1),$L386-$L378,IF(AND($M378=2,$K381=1,$M390=3,$K393=1),$L390-$L378,IF(AND($M378=2,$K381=1,$M394=3,$K397=1),$L394-$L378,0))))</f>
        <v>0</v>
      </c>
      <c r="R378" s="49">
        <f t="shared" ref="R378" si="1682">IF(AND($M378=3,$K381=1,$M382=3,$K385=0),$L382-$L378,IF(AND($M378=3,$K381=1,$M386=3,$K389=0),$L386-$L378,IF(AND($M378=3,$K381=1,$M390=3,$K393=0),$L390-$L378,IF(AND($M378=3,$K381=1,$M394=3,$K397=0),$L394-$L378,0))))</f>
        <v>0</v>
      </c>
      <c r="S378" s="49">
        <f t="shared" ref="S378" si="1683">IF(AND($M378=3,$K381=1,$M382=4,$K385=1),$L382-$L378,IF(AND($M378=3,$K381=1,$M386=4,$K389=1),$L386-$L378,IF(AND($M378=3,$K381=1,$M390=4,$K393=1),$L390-$L378,IF(AND($M378=3,$K381=1,$M394=4,$K397=1),$L394-$L378,0))))</f>
        <v>0</v>
      </c>
      <c r="T378" s="49">
        <f t="shared" ref="T378" si="1684">IF(AND($M378=4,$K381=1,$M382=4,$K385=0),$L382-$L378,IF(AND($M378=4,$K381=1,$M386=4,$K389=0),$L386-$L378,IF(AND($M380=3,$K381=1,$M390=4,$K393=0),$L390-$L378,IF(AND($M378=4,$K381=1,$M394=4,$K397=0),$L394-$L378,0))))</f>
        <v>0</v>
      </c>
      <c r="U378" s="49">
        <f t="shared" ref="U378" si="1685">IF(AND($M378=4,$K381=1,$M382=5,$K385=1),$L382-$L378,IF(AND($M378=4,$K381=1,$M386=5,$K389=1),$L386-$L378,IF(AND($M378=4,$K381=1,$M390=5,$K393=1),$L390-$L378,IF(AND($M378=4,$K381=1,$M394=5,$K397=1),$L394-$L378,0))))</f>
        <v>0</v>
      </c>
      <c r="V378" s="49">
        <f t="shared" ref="V378" si="1686">IF(AND($M378=5,$K381=1,$M382=5,$K385=0),$L382-$L378,IF(AND($M378=5,$K381=1,$M386=5,$K389=0),$L386-$L378,IF(AND($M380=5,$K381=1,$M390=5,$K393=0),$L390-$L378,IF(AND($M378=5,$K381=1,$M394=5,$K397=0),$L394-$L378,0))))</f>
        <v>1006.33544921875</v>
      </c>
      <c r="W378" s="49">
        <f t="shared" ref="W378" si="1687">IF(AND($M378=5,$K381=1,$M382=1,$K385=1),$L382-$L378,IF(AND($M378=5,$K381=1,$M386=1,$K389=1),$L386-$L378,IF(AND($M378=5,$K381=1,$M390=1,$K393=1),$L390-$L378,IF(AND($M378=5,$K381=1,$M394=1,$K397=1),$L394-$L378,0))))</f>
        <v>0</v>
      </c>
    </row>
    <row r="379" spans="8:23">
      <c r="H379" s="45"/>
      <c r="I379" s="45" t="s">
        <v>1438</v>
      </c>
      <c r="J379" s="17">
        <f t="shared" si="1674"/>
        <v>31737058</v>
      </c>
      <c r="K379" s="49">
        <f t="shared" ref="K379" si="1688">J379*$B$2</f>
        <v>253896464</v>
      </c>
      <c r="L379" s="49"/>
    </row>
    <row r="380" spans="8:23">
      <c r="H380" s="45"/>
      <c r="I380" s="45" t="s">
        <v>1428</v>
      </c>
      <c r="J380" s="17">
        <f t="shared" si="1674"/>
        <v>234</v>
      </c>
      <c r="K380" s="49">
        <f t="shared" ref="K380" si="1689">J380*1000000000</f>
        <v>234000000000</v>
      </c>
      <c r="L380" s="49"/>
    </row>
    <row r="381" spans="8:23">
      <c r="H381" s="45"/>
      <c r="I381" s="45" t="s">
        <v>481</v>
      </c>
      <c r="J381" s="17">
        <f t="shared" ref="J381" si="1690">HEX2DEC(RIGHT(I381))</f>
        <v>4</v>
      </c>
      <c r="K381" s="49">
        <f t="shared" ref="K381" si="1691">HEX2DEC(LEFT(RIGHT(I381,2),1))</f>
        <v>1</v>
      </c>
    </row>
    <row r="382" spans="8:23">
      <c r="H382" s="45"/>
      <c r="I382" s="45" t="s">
        <v>1242</v>
      </c>
      <c r="J382" s="17">
        <f t="shared" ref="J382:J384" si="1692">HEX2DEC(I382)</f>
        <v>4758</v>
      </c>
      <c r="K382" s="49">
        <f t="shared" ref="K382" si="1693">J382*$B$3</f>
        <v>385.54074000000003</v>
      </c>
      <c r="L382" s="49">
        <f t="shared" ref="L382" si="1694">K382+K383+K384</f>
        <v>234253897873.54074</v>
      </c>
      <c r="M382" s="50">
        <f t="shared" ref="M382" si="1695">J385+1</f>
        <v>5</v>
      </c>
      <c r="N382" s="49">
        <f t="shared" ref="N382" si="1696">IF(AND($M382=1,$K385=1,$M386=1,$K389=0),$L386-$L382,IF(AND($M382=1,$K385=1,$M390=1,$K393=0),$L390-$L382,IF(AND($M382=1,$K385=1,$M394=1,$K397=0),$L394-$L382,IF(AND($M382=1,$K385=1,$M398=1,$K401=0),$L398-$L382,0))))</f>
        <v>0</v>
      </c>
      <c r="O382" s="49">
        <f t="shared" ref="O382" si="1697">IF(AND($M382=1,$K385=1,$M386=2,$K389=1),$L386-$L382,IF(AND($M382=1,$K385=1,$M390=2,$K393=1),$L390-$L382,IF(AND($M382=1,$K385=1,$M394=2,$K397=1),$L394-$L382,IF(AND($M382=1,$K385=1,$M398=2,$K401=1),$L398-$L382,0))))</f>
        <v>0</v>
      </c>
      <c r="P382" s="49">
        <f t="shared" ref="P382" si="1698">IF(AND($M382=2,$K385=1,$M386=2,$K389=0),$L386-$L382,IF(AND($M382=2,$K385=1,$M390=2,$K393=0),$L390-$L382,IF(AND($M382=2,$K385=1,$M394=2,$K397=0),$L394-$L382,IF(AND($M382=2,$K385=1,$M398=2,$K401=0),$L398-$L382,0))))</f>
        <v>0</v>
      </c>
      <c r="Q382" s="49">
        <f t="shared" ref="Q382" si="1699">IF(AND($M382=2,$K385=1,$M386=3,$K389=1),$L386-$L382,IF(AND($M382=2,$K385=1,$M390=3,$K393=1),$L390-$L382,IF(AND($M382=2,$K385=1,$M394=3,$K397=1),$L394-$L382,IF(AND($M382=2,$K385=1,$M398=3,$K401=1),$L398-$L382,0))))</f>
        <v>0</v>
      </c>
      <c r="R382" s="49">
        <f t="shared" ref="R382" si="1700">IF(AND($M382=3,$K385=1,$M386=3,$K389=0),$L386-$L382,IF(AND($M382=3,$K385=1,$M390=3,$K393=0),$L390-$L382,IF(AND($M382=3,$K385=1,$M394=3,$K397=0),$L394-$L382,IF(AND($M382=3,$K385=1,$M398=3,$K401=0),$L398-$L382,0))))</f>
        <v>0</v>
      </c>
      <c r="S382" s="49">
        <f t="shared" ref="S382" si="1701">IF(AND($M382=3,$K385=1,$M386=4,$K389=1),$L386-$L382,IF(AND($M382=3,$K385=1,$M390=4,$K393=1),$L390-$L382,IF(AND($M382=3,$K385=1,$M394=4,$K397=1),$L394-$L382,IF(AND($M382=3,$K385=1,$M398=4,$K401=1),$L398-$L382,0))))</f>
        <v>0</v>
      </c>
      <c r="T382" s="49">
        <f t="shared" ref="T382" si="1702">IF(AND($M382=4,$K385=1,$M386=4,$K389=0),$L386-$L382,IF(AND($M382=4,$K385=1,$M390=4,$K393=0),$L390-$L382,IF(AND($M384=3,$K385=1,$M394=4,$K397=0),$L394-$L382,IF(AND($M382=4,$K385=1,$M398=4,$K401=0),$L398-$L382,0))))</f>
        <v>0</v>
      </c>
      <c r="U382" s="49">
        <f t="shared" ref="U382" si="1703">IF(AND($M382=4,$K385=1,$M386=5,$K389=1),$L386-$L382,IF(AND($M382=4,$K385=1,$M390=5,$K393=1),$L390-$L382,IF(AND($M382=4,$K385=1,$M394=5,$K397=1),$L394-$L382,IF(AND($M382=4,$K385=1,$M398=5,$K401=1),$L398-$L382,0))))</f>
        <v>0</v>
      </c>
      <c r="V382" s="49">
        <f t="shared" ref="V382" si="1704">IF(AND($M382=5,$K385=1,$M386=5,$K389=0),$L386-$L382,IF(AND($M382=5,$K385=1,$M390=5,$K393=0),$L390-$L382,IF(AND($M384=5,$K385=1,$M394=5,$K397=0),$L394-$L382,IF(AND($M382=5,$K385=1,$M398=5,$K401=0),$L398-$L382,0))))</f>
        <v>0</v>
      </c>
      <c r="W382" s="49">
        <f t="shared" ref="W382" si="1705">IF(AND($M382=5,$K385=1,$M386=1,$K389=1),$L386-$L382,IF(AND($M382=5,$K385=1,$M390=1,$K393=1),$L390-$L382,IF(AND($M382=5,$K385=1,$M394=1,$K397=1),$L394-$L382,IF(AND($M382=5,$K385=1,$M398=1,$K401=1),$L398-$L382,0))))</f>
        <v>0</v>
      </c>
    </row>
    <row r="383" spans="8:23">
      <c r="H383" s="45"/>
      <c r="I383" s="45" t="s">
        <v>1439</v>
      </c>
      <c r="J383" s="17">
        <f t="shared" si="1692"/>
        <v>31737186</v>
      </c>
      <c r="K383" s="49">
        <f t="shared" ref="K383" si="1706">J383*$B$2</f>
        <v>253897488</v>
      </c>
      <c r="L383" s="49"/>
    </row>
    <row r="384" spans="8:23">
      <c r="H384" s="45"/>
      <c r="I384" s="45" t="s">
        <v>1428</v>
      </c>
      <c r="J384" s="17">
        <f t="shared" si="1692"/>
        <v>234</v>
      </c>
      <c r="K384" s="49">
        <f t="shared" ref="K384" si="1707">J384*1000000000</f>
        <v>234000000000</v>
      </c>
      <c r="L384" s="49"/>
    </row>
    <row r="385" spans="8:23">
      <c r="H385" s="45"/>
      <c r="I385" s="45" t="s">
        <v>1226</v>
      </c>
      <c r="J385" s="17">
        <f t="shared" ref="J385" si="1708">HEX2DEC(RIGHT(I385))</f>
        <v>4</v>
      </c>
      <c r="K385" s="49">
        <f t="shared" ref="K385" si="1709">HEX2DEC(LEFT(RIGHT(I385,2),1))</f>
        <v>0</v>
      </c>
    </row>
    <row r="386" spans="8:23">
      <c r="H386" s="45"/>
      <c r="I386" s="45" t="s">
        <v>1231</v>
      </c>
      <c r="J386" s="17">
        <f t="shared" ref="J386:J388" si="1710">HEX2DEC(I386)</f>
        <v>4350</v>
      </c>
      <c r="K386" s="49">
        <f t="shared" ref="K386" si="1711">J386*$B$3</f>
        <v>352.48050000000001</v>
      </c>
      <c r="L386" s="49">
        <f t="shared" ref="L386" si="1712">K386+K387+K388</f>
        <v>235253901424.4805</v>
      </c>
      <c r="M386" s="50">
        <f t="shared" ref="M386" si="1713">J389+1</f>
        <v>2</v>
      </c>
      <c r="N386" s="49">
        <f t="shared" ref="N386" si="1714">IF(AND($M386=1,$K389=1,$M390=1,$K393=0),$L390-$L386,IF(AND($M386=1,$K389=1,$M394=1,$K397=0),$L394-$L386,IF(AND($M386=1,$K389=1,$M398=1,$K401=0),$L398-$L386,IF(AND($M386=1,$K389=1,$M402=1,$K405=0),$L402-$L386,0))))</f>
        <v>0</v>
      </c>
      <c r="O386" s="49">
        <f t="shared" ref="O386" si="1715">IF(AND($M386=1,$K389=1,$M390=2,$K393=1),$L390-$L386,IF(AND($M386=1,$K389=1,$M394=2,$K397=1),$L394-$L386,IF(AND($M386=1,$K389=1,$M398=2,$K401=1),$L398-$L386,IF(AND($M386=1,$K389=1,$M402=2,$K405=1),$L402-$L386,0))))</f>
        <v>0</v>
      </c>
      <c r="P386" s="49">
        <f t="shared" ref="P386" si="1716">IF(AND($M386=2,$K389=1,$M390=2,$K393=0),$L390-$L386,IF(AND($M386=2,$K389=1,$M394=2,$K397=0),$L394-$L386,IF(AND($M386=2,$K389=1,$M398=2,$K401=0),$L398-$L386,IF(AND($M386=2,$K389=1,$M402=2,$K405=0),$L402-$L386,0))))</f>
        <v>1021.3260192871094</v>
      </c>
      <c r="Q386" s="49">
        <f t="shared" ref="Q386" si="1717">IF(AND($M386=2,$K389=1,$M390=3,$K393=1),$L390-$L386,IF(AND($M386=2,$K389=1,$M394=3,$K397=1),$L394-$L386,IF(AND($M386=2,$K389=1,$M398=3,$K401=1),$L398-$L386,IF(AND($M386=2,$K389=1,$M402=3,$K405=1),$L402-$L386,0))))</f>
        <v>544.898193359375</v>
      </c>
      <c r="R386" s="49">
        <f t="shared" ref="R386" si="1718">IF(AND($M386=3,$K389=1,$M390=3,$K393=0),$L390-$L386,IF(AND($M386=3,$K389=1,$M394=3,$K397=0),$L394-$L386,IF(AND($M386=3,$K389=1,$M398=3,$K401=0),$L398-$L386,IF(AND($M386=3,$K389=1,$M402=3,$K405=0),$L402-$L386,0))))</f>
        <v>0</v>
      </c>
      <c r="S386" s="49">
        <f t="shared" ref="S386" si="1719">IF(AND($M386=3,$K389=1,$M390=4,$K393=1),$L390-$L386,IF(AND($M386=3,$K389=1,$M394=4,$K397=1),$L394-$L386,IF(AND($M386=3,$K389=1,$M398=4,$K401=1),$L398-$L386,IF(AND($M386=3,$K389=1,$M402=4,$K405=1),$L402-$L386,0))))</f>
        <v>0</v>
      </c>
      <c r="T386" s="49">
        <f t="shared" ref="T386" si="1720">IF(AND($M386=4,$K389=1,$M390=4,$K393=0),$L390-$L386,IF(AND($M386=4,$K389=1,$M394=4,$K397=0),$L394-$L386,IF(AND($M388=3,$K389=1,$M398=4,$K401=0),$L398-$L386,IF(AND($M386=4,$K389=1,$M402=4,$K405=0),$L402-$L386,0))))</f>
        <v>0</v>
      </c>
      <c r="U386" s="49">
        <f t="shared" ref="U386" si="1721">IF(AND($M386=4,$K389=1,$M390=5,$K393=1),$L390-$L386,IF(AND($M386=4,$K389=1,$M394=5,$K397=1),$L394-$L386,IF(AND($M386=4,$K389=1,$M398=5,$K401=1),$L398-$L386,IF(AND($M386=4,$K389=1,$M402=5,$K405=1),$L402-$L386,0))))</f>
        <v>0</v>
      </c>
      <c r="V386" s="49">
        <f t="shared" ref="V386" si="1722">IF(AND($M386=5,$K389=1,$M390=5,$K393=0),$L390-$L386,IF(AND($M386=5,$K389=1,$M394=5,$K397=0),$L394-$L386,IF(AND($M388=5,$K389=1,$M398=5,$K401=0),$L398-$L386,IF(AND($M386=5,$K389=1,$M402=5,$K405=0),$L402-$L386,0))))</f>
        <v>0</v>
      </c>
      <c r="W386" s="49">
        <f t="shared" ref="W386" si="1723">IF(AND($M386=5,$K389=1,$M390=1,$K393=1),$L390-$L386,IF(AND($M386=5,$K389=1,$M394=1,$K397=1),$L394-$L386,IF(AND($M386=5,$K389=1,$M398=1,$K401=1),$L398-$L386,IF(AND($M386=5,$K389=1,$M402=1,$K405=1),$L402-$L386,0))))</f>
        <v>0</v>
      </c>
    </row>
    <row r="387" spans="8:23">
      <c r="H387" s="45"/>
      <c r="I387" s="45" t="s">
        <v>1440</v>
      </c>
      <c r="J387" s="17">
        <f t="shared" si="1710"/>
        <v>31737634</v>
      </c>
      <c r="K387" s="49">
        <f t="shared" ref="K387" si="1724">J387*$B$2</f>
        <v>253901072</v>
      </c>
      <c r="L387" s="49"/>
    </row>
    <row r="388" spans="8:23">
      <c r="H388" s="45"/>
      <c r="I388" s="45" t="s">
        <v>1441</v>
      </c>
      <c r="J388" s="17">
        <f t="shared" si="1710"/>
        <v>235</v>
      </c>
      <c r="K388" s="49">
        <f t="shared" ref="K388" si="1725">J388*1000000000</f>
        <v>235000000000</v>
      </c>
      <c r="L388" s="49"/>
    </row>
    <row r="389" spans="8:23">
      <c r="H389" s="45"/>
      <c r="I389" s="45" t="s">
        <v>437</v>
      </c>
      <c r="J389" s="17">
        <f t="shared" ref="J389" si="1726">HEX2DEC(RIGHT(I389))</f>
        <v>1</v>
      </c>
      <c r="K389" s="49">
        <f t="shared" ref="K389" si="1727">HEX2DEC(LEFT(RIGHT(I389,2),1))</f>
        <v>1</v>
      </c>
    </row>
    <row r="390" spans="8:23">
      <c r="H390" s="45"/>
      <c r="I390" s="45" t="s">
        <v>695</v>
      </c>
      <c r="J390" s="17">
        <f t="shared" ref="J390:J392" si="1728">HEX2DEC(I390)</f>
        <v>4756</v>
      </c>
      <c r="K390" s="49">
        <f t="shared" ref="K390" si="1729">J390*$B$3</f>
        <v>385.37868000000003</v>
      </c>
      <c r="L390" s="49">
        <f t="shared" ref="L390" si="1730">K390+K391+K392</f>
        <v>235253901969.37869</v>
      </c>
      <c r="M390" s="50">
        <f t="shared" ref="M390" si="1731">J393+1</f>
        <v>3</v>
      </c>
      <c r="N390" s="49">
        <f t="shared" ref="N390" si="1732">IF(AND($M390=1,$K393=1,$M394=1,$K397=0),$L394-$L390,IF(AND($M390=1,$K393=1,$M398=1,$K401=0),$L398-$L390,IF(AND($M390=1,$K393=1,$M402=1,$K405=0),$L402-$L390,IF(AND($M390=1,$K393=1,$M406=1,$K409=0),$L406-$L390,0))))</f>
        <v>0</v>
      </c>
      <c r="O390" s="49">
        <f t="shared" ref="O390" si="1733">IF(AND($M390=1,$K393=1,$M394=2,$K397=1),$L394-$L390,IF(AND($M390=1,$K393=1,$M398=2,$K401=1),$L398-$L390,IF(AND($M390=1,$K393=1,$M402=2,$K405=1),$L402-$L390,IF(AND($M390=1,$K393=1,$M406=2,$K409=1),$L406-$L390,0))))</f>
        <v>0</v>
      </c>
      <c r="P390" s="49">
        <f t="shared" ref="P390" si="1734">IF(AND($M390=2,$K393=1,$M394=2,$K397=0),$L394-$L390,IF(AND($M390=2,$K393=1,$M398=2,$K401=0),$L398-$L390,IF(AND($M390=2,$K393=1,$M402=2,$K405=0),$L402-$L390,IF(AND($M390=2,$K393=1,$M406=2,$K409=0),$L406-$L390,0))))</f>
        <v>0</v>
      </c>
      <c r="Q390" s="49">
        <f t="shared" ref="Q390" si="1735">IF(AND($M390=2,$K393=1,$M394=3,$K397=1),$L394-$L390,IF(AND($M390=2,$K393=1,$M398=3,$K401=1),$L398-$L390,IF(AND($M390=2,$K393=1,$M402=3,$K405=1),$L402-$L390,IF(AND($M390=2,$K393=1,$M406=3,$K409=1),$L406-$L390,0))))</f>
        <v>0</v>
      </c>
      <c r="R390" s="49">
        <f t="shared" ref="R390" si="1736">IF(AND($M390=3,$K393=1,$M394=3,$K397=0),$L394-$L390,IF(AND($M390=3,$K393=1,$M398=3,$K401=0),$L398-$L390,IF(AND($M390=3,$K393=1,$M402=3,$K405=0),$L402-$L390,IF(AND($M390=3,$K393=1,$M406=3,$K409=0),$L406-$L390,0))))</f>
        <v>963.30850219726562</v>
      </c>
      <c r="S390" s="49">
        <f t="shared" ref="S390" si="1737">IF(AND($M390=3,$K393=1,$M394=4,$K397=1),$L394-$L390,IF(AND($M390=3,$K393=1,$M398=4,$K401=1),$L398-$L390,IF(AND($M390=3,$K393=1,$M402=4,$K405=1),$L402-$L390,IF(AND($M390=3,$K393=1,$M406=4,$K409=1),$L406-$L390,0))))</f>
        <v>9451.55419921875</v>
      </c>
      <c r="T390" s="49">
        <f t="shared" ref="T390" si="1738">IF(AND($M390=4,$K393=1,$M394=4,$K397=0),$L394-$L390,IF(AND($M390=4,$K393=1,$M398=4,$K401=0),$L398-$L390,IF(AND($M392=3,$K393=1,$M402=4,$K405=0),$L402-$L390,IF(AND($M390=4,$K393=1,$M406=4,$K409=0),$L406-$L390,0))))</f>
        <v>0</v>
      </c>
      <c r="U390" s="49">
        <f t="shared" ref="U390" si="1739">IF(AND($M390=4,$K393=1,$M394=5,$K397=1),$L394-$L390,IF(AND($M390=4,$K393=1,$M398=5,$K401=1),$L398-$L390,IF(AND($M390=4,$K393=1,$M402=5,$K405=1),$L402-$L390,IF(AND($M390=4,$K393=1,$M406=5,$K409=1),$L406-$L390,0))))</f>
        <v>0</v>
      </c>
      <c r="V390" s="49">
        <f t="shared" ref="V390" si="1740">IF(AND($M390=5,$K393=1,$M394=5,$K397=0),$L394-$L390,IF(AND($M390=5,$K393=1,$M398=5,$K401=0),$L398-$L390,IF(AND($M392=5,$K393=1,$M402=5,$K405=0),$L402-$L390,IF(AND($M390=5,$K393=1,$M406=5,$K409=0),$L406-$L390,0))))</f>
        <v>0</v>
      </c>
      <c r="W390" s="49">
        <f t="shared" ref="W390" si="1741">IF(AND($M390=5,$K393=1,$M394=1,$K397=1),$L394-$L390,IF(AND($M390=5,$K393=1,$M398=1,$K401=1),$L398-$L390,IF(AND($M390=5,$K393=1,$M402=1,$K405=1),$L402-$L390,IF(AND($M390=5,$K393=1,$M406=1,$K409=1),$L406-$L390,0))))</f>
        <v>0</v>
      </c>
    </row>
    <row r="391" spans="8:23">
      <c r="H391" s="45"/>
      <c r="I391" s="45" t="s">
        <v>1442</v>
      </c>
      <c r="J391" s="17">
        <f t="shared" si="1728"/>
        <v>31737698</v>
      </c>
      <c r="K391" s="49">
        <f t="shared" ref="K391" si="1742">J391*$B$2</f>
        <v>253901584</v>
      </c>
      <c r="L391" s="49"/>
    </row>
    <row r="392" spans="8:23">
      <c r="H392" s="45"/>
      <c r="I392" s="45" t="s">
        <v>1441</v>
      </c>
      <c r="J392" s="17">
        <f t="shared" si="1728"/>
        <v>235</v>
      </c>
      <c r="K392" s="49">
        <f t="shared" ref="K392" si="1743">J392*1000000000</f>
        <v>235000000000</v>
      </c>
      <c r="L392" s="49"/>
    </row>
    <row r="393" spans="8:23">
      <c r="H393" s="45"/>
      <c r="I393" s="45" t="s">
        <v>482</v>
      </c>
      <c r="J393" s="17">
        <f t="shared" ref="J393" si="1744">HEX2DEC(RIGHT(I393))</f>
        <v>2</v>
      </c>
      <c r="K393" s="49">
        <f t="shared" ref="K393" si="1745">HEX2DEC(LEFT(RIGHT(I393,2),1))</f>
        <v>1</v>
      </c>
    </row>
    <row r="394" spans="8:23">
      <c r="H394" s="45"/>
      <c r="I394" s="45" t="s">
        <v>1443</v>
      </c>
      <c r="J394" s="17">
        <f t="shared" ref="J394:J396" si="1746">HEX2DEC(I394)</f>
        <v>4317</v>
      </c>
      <c r="K394" s="49">
        <f t="shared" ref="K394" si="1747">J394*$B$3</f>
        <v>349.80651</v>
      </c>
      <c r="L394" s="49">
        <f t="shared" ref="L394" si="1748">K394+K395+K396</f>
        <v>235253902445.80652</v>
      </c>
      <c r="M394" s="50">
        <f t="shared" ref="M394" si="1749">J397+1</f>
        <v>2</v>
      </c>
      <c r="N394" s="49">
        <f t="shared" ref="N394" si="1750">IF(AND($M394=1,$K397=1,$M398=1,$K401=0),$L398-$L394,IF(AND($M394=1,$K397=1,$M402=1,$K405=0),$L402-$L394,IF(AND($M394=1,$K397=1,$M406=1,$K409=0),$L406-$L394,IF(AND($M394=1,$K397=1,$M410=1,$K413=0),$L410-$L394,0))))</f>
        <v>0</v>
      </c>
      <c r="O394" s="49">
        <f t="shared" ref="O394" si="1751">IF(AND($M394=1,$K397=1,$M398=2,$K401=1),$L398-$L394,IF(AND($M394=1,$K397=1,$M402=2,$K405=1),$L402-$L394,IF(AND($M394=1,$K397=1,$M406=2,$K409=1),$L406-$L394,IF(AND($M394=1,$K397=1,$M410=2,$K413=1),$L410-$L394,0))))</f>
        <v>0</v>
      </c>
      <c r="P394" s="49">
        <f t="shared" ref="P394" si="1752">IF(AND($M394=2,$K397=1,$M398=2,$K401=0),$L398-$L394,IF(AND($M394=2,$K397=1,$M402=2,$K405=0),$L402-$L394,IF(AND($M394=2,$K397=1,$M406=2,$K409=0),$L406-$L394,IF(AND($M394=2,$K397=1,$M410=2,$K413=0),$L410-$L394,0))))</f>
        <v>0</v>
      </c>
      <c r="Q394" s="49">
        <f t="shared" ref="Q394" si="1753">IF(AND($M394=2,$K397=1,$M398=3,$K401=1),$L398-$L394,IF(AND($M394=2,$K397=1,$M402=3,$K405=1),$L402-$L394,IF(AND($M394=2,$K397=1,$M406=3,$K409=1),$L406-$L394,IF(AND($M394=2,$K397=1,$M410=3,$K413=1),$L410-$L394,0))))</f>
        <v>0</v>
      </c>
      <c r="R394" s="49">
        <f t="shared" ref="R394" si="1754">IF(AND($M394=3,$K397=1,$M398=3,$K401=0),$L398-$L394,IF(AND($M394=3,$K397=1,$M402=3,$K405=0),$L402-$L394,IF(AND($M394=3,$K397=1,$M406=3,$K409=0),$L406-$L394,IF(AND($M394=3,$K397=1,$M410=3,$K413=0),$L410-$L394,0))))</f>
        <v>0</v>
      </c>
      <c r="S394" s="49">
        <f t="shared" ref="S394" si="1755">IF(AND($M394=3,$K397=1,$M398=4,$K401=1),$L398-$L394,IF(AND($M394=3,$K397=1,$M402=4,$K405=1),$L402-$L394,IF(AND($M394=3,$K397=1,$M406=4,$K409=1),$L406-$L394,IF(AND($M394=3,$K397=1,$M410=4,$K413=1),$L410-$L394,0))))</f>
        <v>0</v>
      </c>
      <c r="T394" s="49">
        <f t="shared" ref="T394" si="1756">IF(AND($M394=4,$K397=1,$M398=4,$K401=0),$L398-$L394,IF(AND($M394=4,$K397=1,$M402=4,$K405=0),$L402-$L394,IF(AND($M396=3,$K397=1,$M406=4,$K409=0),$L406-$L394,IF(AND($M394=4,$K397=1,$M410=4,$K413=0),$L410-$L394,0))))</f>
        <v>0</v>
      </c>
      <c r="U394" s="49">
        <f t="shared" ref="U394" si="1757">IF(AND($M394=4,$K397=1,$M398=5,$K401=1),$L398-$L394,IF(AND($M394=4,$K397=1,$M402=5,$K405=1),$L402-$L394,IF(AND($M394=4,$K397=1,$M406=5,$K409=1),$L406-$L394,IF(AND($M394=4,$K397=1,$M410=5,$K413=1),$L410-$L394,0))))</f>
        <v>0</v>
      </c>
      <c r="V394" s="49">
        <f t="shared" ref="V394" si="1758">IF(AND($M394=5,$K397=1,$M398=5,$K401=0),$L398-$L394,IF(AND($M394=5,$K397=1,$M402=5,$K405=0),$L402-$L394,IF(AND($M396=5,$K397=1,$M406=5,$K409=0),$L406-$L394,IF(AND($M394=5,$K397=1,$M410=5,$K413=0),$L410-$L394,0))))</f>
        <v>0</v>
      </c>
      <c r="W394" s="49">
        <f t="shared" ref="W394" si="1759">IF(AND($M394=5,$K397=1,$M398=1,$K401=1),$L398-$L394,IF(AND($M394=5,$K397=1,$M402=1,$K405=1),$L402-$L394,IF(AND($M394=5,$K397=1,$M406=1,$K409=1),$L406-$L394,IF(AND($M394=5,$K397=1,$M410=1,$K413=1),$L410-$L394,0))))</f>
        <v>0</v>
      </c>
    </row>
    <row r="395" spans="8:23">
      <c r="H395" s="45"/>
      <c r="I395" s="45" t="s">
        <v>1444</v>
      </c>
      <c r="J395" s="17">
        <f t="shared" si="1746"/>
        <v>31737762</v>
      </c>
      <c r="K395" s="49">
        <f t="shared" ref="K395" si="1760">J395*$B$2</f>
        <v>253902096</v>
      </c>
      <c r="L395" s="49"/>
    </row>
    <row r="396" spans="8:23">
      <c r="H396" s="45"/>
      <c r="I396" s="45" t="s">
        <v>1441</v>
      </c>
      <c r="J396" s="17">
        <f t="shared" si="1746"/>
        <v>235</v>
      </c>
      <c r="K396" s="49">
        <f t="shared" ref="K396" si="1761">J396*1000000000</f>
        <v>235000000000</v>
      </c>
      <c r="L396" s="49"/>
    </row>
    <row r="397" spans="8:23">
      <c r="H397" s="45"/>
      <c r="I397" s="45" t="s">
        <v>484</v>
      </c>
      <c r="J397" s="17">
        <f t="shared" ref="J397" si="1762">HEX2DEC(RIGHT(I397))</f>
        <v>1</v>
      </c>
      <c r="K397" s="49">
        <f t="shared" ref="K397" si="1763">HEX2DEC(LEFT(RIGHT(I397,2),1))</f>
        <v>0</v>
      </c>
    </row>
    <row r="398" spans="8:23">
      <c r="H398" s="45"/>
      <c r="I398" s="45" t="s">
        <v>1445</v>
      </c>
      <c r="J398" s="17">
        <f t="shared" ref="J398:J400" si="1764">HEX2DEC(I398)</f>
        <v>4007</v>
      </c>
      <c r="K398" s="49">
        <f t="shared" ref="K398" si="1765">J398*$B$3</f>
        <v>324.68720999999999</v>
      </c>
      <c r="L398" s="49">
        <f t="shared" ref="L398" si="1766">K398+K399+K400</f>
        <v>235253902932.68719</v>
      </c>
      <c r="M398" s="50">
        <f t="shared" ref="M398" si="1767">J401+1</f>
        <v>3</v>
      </c>
      <c r="N398" s="49">
        <f t="shared" ref="N398" si="1768">IF(AND($M398=1,$K401=1,$M402=1,$K405=0),$L402-$L398,IF(AND($M398=1,$K401=1,$M406=1,$K409=0),$L406-$L398,IF(AND($M398=1,$K401=1,$M410=1,$K413=0),$L410-$L398,IF(AND($M398=1,$K401=1,$M414=1,$K417=0),$L414-$L398,0))))</f>
        <v>0</v>
      </c>
      <c r="O398" s="49">
        <f t="shared" ref="O398" si="1769">IF(AND($M398=1,$K401=1,$M402=2,$K405=1),$L402-$L398,IF(AND($M398=1,$K401=1,$M406=2,$K409=1),$L406-$L398,IF(AND($M398=1,$K401=1,$M410=2,$K413=1),$L410-$L398,IF(AND($M398=1,$K401=1,$M414=2,$K417=1),$L414-$L398,0))))</f>
        <v>0</v>
      </c>
      <c r="P398" s="49">
        <f t="shared" ref="P398" si="1770">IF(AND($M398=2,$K401=1,$M402=2,$K405=0),$L402-$L398,IF(AND($M398=2,$K401=1,$M406=2,$K409=0),$L406-$L398,IF(AND($M398=2,$K401=1,$M410=2,$K413=0),$L410-$L398,IF(AND($M398=2,$K401=1,$M414=2,$K417=0),$L414-$L398,0))))</f>
        <v>0</v>
      </c>
      <c r="Q398" s="49">
        <f t="shared" ref="Q398" si="1771">IF(AND($M398=2,$K401=1,$M402=3,$K405=1),$L402-$L398,IF(AND($M398=2,$K401=1,$M406=3,$K409=1),$L406-$L398,IF(AND($M398=2,$K401=1,$M410=3,$K413=1),$L410-$L398,IF(AND($M398=2,$K401=1,$M414=3,$K417=1),$L414-$L398,0))))</f>
        <v>0</v>
      </c>
      <c r="R398" s="49">
        <f t="shared" ref="R398" si="1772">IF(AND($M398=3,$K401=1,$M402=3,$K405=0),$L402-$L398,IF(AND($M398=3,$K401=1,$M406=3,$K409=0),$L406-$L398,IF(AND($M398=3,$K401=1,$M410=3,$K413=0),$L410-$L398,IF(AND($M398=3,$K401=1,$M414=3,$K417=0),$L414-$L398,0))))</f>
        <v>0</v>
      </c>
      <c r="S398" s="49">
        <f t="shared" ref="S398" si="1773">IF(AND($M398=3,$K401=1,$M402=4,$K405=1),$L402-$L398,IF(AND($M398=3,$K401=1,$M406=4,$K409=1),$L406-$L398,IF(AND($M398=3,$K401=1,$M410=4,$K413=1),$L410-$L398,IF(AND($M398=3,$K401=1,$M414=4,$K417=1),$L414-$L398,0))))</f>
        <v>0</v>
      </c>
      <c r="T398" s="49">
        <f t="shared" ref="T398" si="1774">IF(AND($M398=4,$K401=1,$M402=4,$K405=0),$L402-$L398,IF(AND($M398=4,$K401=1,$M406=4,$K409=0),$L406-$L398,IF(AND($M400=3,$K401=1,$M410=4,$K413=0),$L410-$L398,IF(AND($M398=4,$K401=1,$M414=4,$K417=0),$L414-$L398,0))))</f>
        <v>0</v>
      </c>
      <c r="U398" s="49">
        <f t="shared" ref="U398" si="1775">IF(AND($M398=4,$K401=1,$M402=5,$K405=1),$L402-$L398,IF(AND($M398=4,$K401=1,$M406=5,$K409=1),$L406-$L398,IF(AND($M398=4,$K401=1,$M410=5,$K413=1),$L410-$L398,IF(AND($M398=4,$K401=1,$M414=5,$K417=1),$L414-$L398,0))))</f>
        <v>0</v>
      </c>
      <c r="V398" s="49">
        <f t="shared" ref="V398" si="1776">IF(AND($M398=5,$K401=1,$M402=5,$K405=0),$L402-$L398,IF(AND($M398=5,$K401=1,$M406=5,$K409=0),$L406-$L398,IF(AND($M400=5,$K401=1,$M410=5,$K413=0),$L410-$L398,IF(AND($M398=5,$K401=1,$M414=5,$K417=0),$L414-$L398,0))))</f>
        <v>0</v>
      </c>
      <c r="W398" s="49">
        <f t="shared" ref="W398" si="1777">IF(AND($M398=5,$K401=1,$M402=1,$K405=1),$L402-$L398,IF(AND($M398=5,$K401=1,$M406=1,$K409=1),$L406-$L398,IF(AND($M398=5,$K401=1,$M410=1,$K413=1),$L410-$L398,IF(AND($M398=5,$K401=1,$M414=1,$K417=1),$L414-$L398,0))))</f>
        <v>0</v>
      </c>
    </row>
    <row r="399" spans="8:23">
      <c r="H399" s="45"/>
      <c r="I399" s="45" t="s">
        <v>1446</v>
      </c>
      <c r="J399" s="17">
        <f t="shared" si="1764"/>
        <v>31737826</v>
      </c>
      <c r="K399" s="49">
        <f t="shared" ref="K399" si="1778">J399*$B$2</f>
        <v>253902608</v>
      </c>
      <c r="L399" s="49"/>
    </row>
    <row r="400" spans="8:23">
      <c r="H400" s="45"/>
      <c r="I400" s="45" t="s">
        <v>1441</v>
      </c>
      <c r="J400" s="17">
        <f t="shared" si="1764"/>
        <v>235</v>
      </c>
      <c r="K400" s="49">
        <f t="shared" ref="K400" si="1779">J400*1000000000</f>
        <v>235000000000</v>
      </c>
      <c r="L400" s="49"/>
    </row>
    <row r="401" spans="8:23">
      <c r="H401" s="45"/>
      <c r="I401" s="45" t="s">
        <v>706</v>
      </c>
      <c r="J401" s="17">
        <f t="shared" ref="J401" si="1780">HEX2DEC(RIGHT(I401))</f>
        <v>2</v>
      </c>
      <c r="K401" s="49">
        <f t="shared" ref="K401" si="1781">HEX2DEC(LEFT(RIGHT(I401,2),1))</f>
        <v>0</v>
      </c>
    </row>
    <row r="402" spans="8:23">
      <c r="H402" s="45"/>
      <c r="I402" s="45" t="s">
        <v>1447</v>
      </c>
      <c r="J402" s="17">
        <f t="shared" ref="J402:J404" si="1782">HEX2DEC(I402)</f>
        <v>7663</v>
      </c>
      <c r="K402" s="49">
        <f t="shared" ref="K402" si="1783">J402*$B$3</f>
        <v>620.93289000000004</v>
      </c>
      <c r="L402" s="49">
        <f t="shared" ref="L402" si="1784">K402+K403+K404</f>
        <v>235253911420.93289</v>
      </c>
      <c r="M402" s="50">
        <f t="shared" ref="M402" si="1785">J405+1</f>
        <v>4</v>
      </c>
      <c r="N402" s="49">
        <f t="shared" ref="N402" si="1786">IF(AND($M402=1,$K405=1,$M406=1,$K409=0),$L406-$L402,IF(AND($M402=1,$K405=1,$M410=1,$K413=0),$L410-$L402,IF(AND($M402=1,$K405=1,$M414=1,$K417=0),$L414-$L402,IF(AND($M402=1,$K405=1,$M418=1,$K421=0),$L418-$L402,0))))</f>
        <v>0</v>
      </c>
      <c r="O402" s="49">
        <f t="shared" ref="O402" si="1787">IF(AND($M402=1,$K405=1,$M406=2,$K409=1),$L406-$L402,IF(AND($M402=1,$K405=1,$M410=2,$K413=1),$L410-$L402,IF(AND($M402=1,$K405=1,$M414=2,$K417=1),$L414-$L402,IF(AND($M402=1,$K405=1,$M418=2,$K421=1),$L418-$L402,0))))</f>
        <v>0</v>
      </c>
      <c r="P402" s="49">
        <f t="shared" ref="P402" si="1788">IF(AND($M402=2,$K405=1,$M406=2,$K409=0),$L406-$L402,IF(AND($M402=2,$K405=1,$M410=2,$K413=0),$L410-$L402,IF(AND($M402=2,$K405=1,$M414=2,$K417=0),$L414-$L402,IF(AND($M402=2,$K405=1,$M418=2,$K421=0),$L418-$L402,0))))</f>
        <v>0</v>
      </c>
      <c r="Q402" s="49">
        <f t="shared" ref="Q402" si="1789">IF(AND($M402=2,$K405=1,$M406=3,$K409=1),$L406-$L402,IF(AND($M402=2,$K405=1,$M410=3,$K413=1),$L410-$L402,IF(AND($M402=2,$K405=1,$M414=3,$K417=1),$L414-$L402,IF(AND($M402=2,$K405=1,$M418=3,$K421=1),$L418-$L402,0))))</f>
        <v>0</v>
      </c>
      <c r="R402" s="49">
        <f t="shared" ref="R402" si="1790">IF(AND($M402=3,$K405=1,$M406=3,$K409=0),$L406-$L402,IF(AND($M402=3,$K405=1,$M410=3,$K413=0),$L410-$L402,IF(AND($M402=3,$K405=1,$M414=3,$K417=0),$L414-$L402,IF(AND($M402=3,$K405=1,$M418=3,$K421=0),$L418-$L402,0))))</f>
        <v>0</v>
      </c>
      <c r="S402" s="49">
        <f t="shared" ref="S402" si="1791">IF(AND($M402=3,$K405=1,$M406=4,$K409=1),$L406-$L402,IF(AND($M402=3,$K405=1,$M410=4,$K413=1),$L410-$L402,IF(AND($M402=3,$K405=1,$M414=4,$K417=1),$L414-$L402,IF(AND($M402=3,$K405=1,$M418=4,$K421=1),$L418-$L402,0))))</f>
        <v>0</v>
      </c>
      <c r="T402" s="49">
        <f t="shared" ref="T402" si="1792">IF(AND($M402=4,$K405=1,$M406=4,$K409=0),$L406-$L402,IF(AND($M402=4,$K405=1,$M410=4,$K413=0),$L410-$L402,IF(AND($M404=3,$K405=1,$M414=4,$K417=0),$L414-$L402,IF(AND($M402=4,$K405=1,$M418=4,$K421=0),$L418-$L402,0))))</f>
        <v>1020.1915893554687</v>
      </c>
      <c r="U402" s="49">
        <f t="shared" ref="U402" si="1793">IF(AND($M402=4,$K405=1,$M406=5,$K409=1),$L406-$L402,IF(AND($M402=4,$K405=1,$M410=5,$K413=1),$L410-$L402,IF(AND($M402=4,$K405=1,$M414=5,$K417=1),$L414-$L402,IF(AND($M402=4,$K405=1,$M418=5,$K421=1),$L418-$L402,0))))</f>
        <v>12324.515960693359</v>
      </c>
      <c r="V402" s="49">
        <f t="shared" ref="V402" si="1794">IF(AND($M402=5,$K405=1,$M406=5,$K409=0),$L406-$L402,IF(AND($M402=5,$K405=1,$M410=5,$K413=0),$L410-$L402,IF(AND($M404=5,$K405=1,$M414=5,$K417=0),$L414-$L402,IF(AND($M402=5,$K405=1,$M418=5,$K421=0),$L418-$L402,0))))</f>
        <v>0</v>
      </c>
      <c r="W402" s="49">
        <f t="shared" ref="W402" si="1795">IF(AND($M402=5,$K405=1,$M406=1,$K409=1),$L406-$L402,IF(AND($M402=5,$K405=1,$M410=1,$K413=1),$L410-$L402,IF(AND($M402=5,$K405=1,$M414=1,$K417=1),$L414-$L402,IF(AND($M402=5,$K405=1,$M418=1,$K421=1),$L418-$L402,0))))</f>
        <v>0</v>
      </c>
    </row>
    <row r="403" spans="8:23">
      <c r="H403" s="45"/>
      <c r="I403" s="45" t="s">
        <v>1448</v>
      </c>
      <c r="J403" s="17">
        <f t="shared" si="1782"/>
        <v>31738850</v>
      </c>
      <c r="K403" s="49">
        <f t="shared" ref="K403" si="1796">J403*$B$2</f>
        <v>253910800</v>
      </c>
      <c r="L403" s="49"/>
    </row>
    <row r="404" spans="8:23">
      <c r="H404" s="45"/>
      <c r="I404" s="45" t="s">
        <v>1441</v>
      </c>
      <c r="J404" s="17">
        <f t="shared" si="1782"/>
        <v>235</v>
      </c>
      <c r="K404" s="49">
        <f t="shared" ref="K404" si="1797">J404*1000000000</f>
        <v>235000000000</v>
      </c>
      <c r="L404" s="49"/>
    </row>
    <row r="405" spans="8:23">
      <c r="H405" s="45"/>
      <c r="I405" s="45" t="s">
        <v>491</v>
      </c>
      <c r="J405" s="17">
        <f t="shared" ref="J405" si="1798">HEX2DEC(RIGHT(I405))</f>
        <v>3</v>
      </c>
      <c r="K405" s="49">
        <f t="shared" ref="K405" si="1799">HEX2DEC(LEFT(RIGHT(I405,2),1))</f>
        <v>1</v>
      </c>
    </row>
    <row r="406" spans="8:23">
      <c r="H406" s="45"/>
      <c r="I406" s="45" t="s">
        <v>1449</v>
      </c>
      <c r="J406" s="17">
        <f t="shared" ref="J406:J408" si="1800">HEX2DEC(I406)</f>
        <v>7616</v>
      </c>
      <c r="K406" s="49">
        <f t="shared" ref="K406" si="1801">J406*$B$3</f>
        <v>617.12448000000006</v>
      </c>
      <c r="L406" s="49">
        <f t="shared" ref="L406" si="1802">K406+K407+K408</f>
        <v>235253912441.12448</v>
      </c>
      <c r="M406" s="50">
        <f t="shared" ref="M406" si="1803">J409+1</f>
        <v>4</v>
      </c>
      <c r="N406" s="49">
        <f t="shared" ref="N406" si="1804">IF(AND($M406=1,$K409=1,$M410=1,$K413=0),$L410-$L406,IF(AND($M406=1,$K409=1,$M414=1,$K417=0),$L414-$L406,IF(AND($M406=1,$K409=1,$M418=1,$K421=0),$L418-$L406,IF(AND($M406=1,$K409=1,$M422=1,$K425=0),$L422-$L406,0))))</f>
        <v>0</v>
      </c>
      <c r="O406" s="49">
        <f t="shared" ref="O406" si="1805">IF(AND($M406=1,$K409=1,$M410=2,$K413=1),$L410-$L406,IF(AND($M406=1,$K409=1,$M414=2,$K417=1),$L414-$L406,IF(AND($M406=1,$K409=1,$M418=2,$K421=1),$L418-$L406,IF(AND($M406=1,$K409=1,$M422=2,$K425=1),$L422-$L406,0))))</f>
        <v>0</v>
      </c>
      <c r="P406" s="49">
        <f t="shared" ref="P406" si="1806">IF(AND($M406=2,$K409=1,$M410=2,$K413=0),$L410-$L406,IF(AND($M406=2,$K409=1,$M414=2,$K417=0),$L414-$L406,IF(AND($M406=2,$K409=1,$M418=2,$K421=0),$L418-$L406,IF(AND($M406=2,$K409=1,$M422=2,$K425=0),$L422-$L406,0))))</f>
        <v>0</v>
      </c>
      <c r="Q406" s="49">
        <f t="shared" ref="Q406" si="1807">IF(AND($M406=2,$K409=1,$M410=3,$K413=1),$L410-$L406,IF(AND($M406=2,$K409=1,$M414=3,$K417=1),$L414-$L406,IF(AND($M406=2,$K409=1,$M418=3,$K421=1),$L418-$L406,IF(AND($M406=2,$K409=1,$M422=3,$K425=1),$L422-$L406,0))))</f>
        <v>0</v>
      </c>
      <c r="R406" s="49">
        <f t="shared" ref="R406" si="1808">IF(AND($M406=3,$K409=1,$M410=3,$K413=0),$L410-$L406,IF(AND($M406=3,$K409=1,$M414=3,$K417=0),$L414-$L406,IF(AND($M406=3,$K409=1,$M418=3,$K421=0),$L418-$L406,IF(AND($M406=3,$K409=1,$M422=3,$K425=0),$L422-$L406,0))))</f>
        <v>0</v>
      </c>
      <c r="S406" s="49">
        <f t="shared" ref="S406" si="1809">IF(AND($M406=3,$K409=1,$M410=4,$K413=1),$L410-$L406,IF(AND($M406=3,$K409=1,$M414=4,$K417=1),$L414-$L406,IF(AND($M406=3,$K409=1,$M418=4,$K421=1),$L418-$L406,IF(AND($M406=3,$K409=1,$M422=4,$K425=1),$L422-$L406,0))))</f>
        <v>0</v>
      </c>
      <c r="T406" s="49">
        <f t="shared" ref="T406" si="1810">IF(AND($M406=4,$K409=1,$M410=4,$K413=0),$L410-$L406,IF(AND($M406=4,$K409=1,$M414=4,$K417=0),$L414-$L406,IF(AND($M408=3,$K409=1,$M418=4,$K421=0),$L418-$L406,IF(AND($M406=4,$K409=1,$M422=4,$K425=0),$L422-$L406,0))))</f>
        <v>0</v>
      </c>
      <c r="U406" s="49">
        <f t="shared" ref="U406" si="1811">IF(AND($M406=4,$K409=1,$M410=5,$K413=1),$L410-$L406,IF(AND($M406=4,$K409=1,$M414=5,$K417=1),$L414-$L406,IF(AND($M406=4,$K409=1,$M418=5,$K421=1),$L418-$L406,IF(AND($M406=4,$K409=1,$M422=5,$K425=1),$L422-$L406,0))))</f>
        <v>0</v>
      </c>
      <c r="V406" s="49">
        <f t="shared" ref="V406" si="1812">IF(AND($M406=5,$K409=1,$M410=5,$K413=0),$L410-$L406,IF(AND($M406=5,$K409=1,$M414=5,$K417=0),$L414-$L406,IF(AND($M408=5,$K409=1,$M418=5,$K421=0),$L418-$L406,IF(AND($M406=5,$K409=1,$M422=5,$K425=0),$L422-$L406,0))))</f>
        <v>0</v>
      </c>
      <c r="W406" s="49">
        <f t="shared" ref="W406" si="1813">IF(AND($M406=5,$K409=1,$M410=1,$K413=1),$L410-$L406,IF(AND($M406=5,$K409=1,$M414=1,$K417=1),$L414-$L406,IF(AND($M406=5,$K409=1,$M418=1,$K421=1),$L418-$L406,IF(AND($M406=5,$K409=1,$M422=1,$K425=1),$L422-$L406,0))))</f>
        <v>0</v>
      </c>
    </row>
    <row r="407" spans="8:23">
      <c r="H407" s="45"/>
      <c r="I407" s="45" t="s">
        <v>1450</v>
      </c>
      <c r="J407" s="17">
        <f t="shared" si="1800"/>
        <v>31738978</v>
      </c>
      <c r="K407" s="49">
        <f t="shared" ref="K407" si="1814">J407*$B$2</f>
        <v>253911824</v>
      </c>
      <c r="L407" s="49"/>
    </row>
    <row r="408" spans="8:23">
      <c r="H408" s="45"/>
      <c r="I408" s="45" t="s">
        <v>1441</v>
      </c>
      <c r="J408" s="17">
        <f t="shared" si="1800"/>
        <v>235</v>
      </c>
      <c r="K408" s="49">
        <f t="shared" ref="K408" si="1815">J408*1000000000</f>
        <v>235000000000</v>
      </c>
      <c r="L408" s="49"/>
    </row>
    <row r="409" spans="8:23">
      <c r="H409" s="45"/>
      <c r="I409" s="45" t="s">
        <v>1225</v>
      </c>
      <c r="J409" s="17">
        <f t="shared" ref="J409" si="1816">HEX2DEC(RIGHT(I409))</f>
        <v>3</v>
      </c>
      <c r="K409" s="49">
        <f t="shared" ref="K409" si="1817">HEX2DEC(LEFT(RIGHT(I409,2),1))</f>
        <v>0</v>
      </c>
    </row>
    <row r="410" spans="8:23">
      <c r="H410" s="45"/>
      <c r="I410" s="45" t="s">
        <v>1451</v>
      </c>
      <c r="J410" s="17">
        <f t="shared" ref="J410:J412" si="1818">HEX2DEC(I410)</f>
        <v>1795</v>
      </c>
      <c r="K410" s="49">
        <f t="shared" ref="K410" si="1819">J410*$B$3</f>
        <v>145.44885000000002</v>
      </c>
      <c r="L410" s="49">
        <f t="shared" ref="L410" si="1820">K410+K411+K412</f>
        <v>235253923745.44885</v>
      </c>
      <c r="M410" s="50">
        <f t="shared" ref="M410" si="1821">J413+1</f>
        <v>5</v>
      </c>
      <c r="N410" s="49">
        <f t="shared" ref="N410" si="1822">IF(AND($M410=1,$K413=1,$M414=1,$K417=0),$L414-$L410,IF(AND($M410=1,$K413=1,$M418=1,$K421=0),$L418-$L410,IF(AND($M410=1,$K413=1,$M422=1,$K425=0),$L422-$L410,IF(AND($M410=1,$K413=1,$M426=1,$K429=0),$L426-$L410,0))))</f>
        <v>0</v>
      </c>
      <c r="O410" s="49">
        <f t="shared" ref="O410" si="1823">IF(AND($M410=1,$K413=1,$M414=2,$K417=1),$L414-$L410,IF(AND($M410=1,$K413=1,$M418=2,$K421=1),$L418-$L410,IF(AND($M410=1,$K413=1,$M422=2,$K425=1),$L422-$L410,IF(AND($M410=1,$K413=1,$M426=2,$K429=1),$L426-$L410,0))))</f>
        <v>0</v>
      </c>
      <c r="P410" s="49">
        <f t="shared" ref="P410" si="1824">IF(AND($M410=2,$K413=1,$M414=2,$K417=0),$L414-$L410,IF(AND($M410=2,$K413=1,$M418=2,$K421=0),$L418-$L410,IF(AND($M410=2,$K413=1,$M422=2,$K425=0),$L422-$L410,IF(AND($M410=2,$K413=1,$M426=2,$K429=0),$L426-$L410,0))))</f>
        <v>0</v>
      </c>
      <c r="Q410" s="49">
        <f t="shared" ref="Q410" si="1825">IF(AND($M410=2,$K413=1,$M414=3,$K417=1),$L414-$L410,IF(AND($M410=2,$K413=1,$M418=3,$K421=1),$L418-$L410,IF(AND($M410=2,$K413=1,$M422=3,$K425=1),$L422-$L410,IF(AND($M410=2,$K413=1,$M426=3,$K429=1),$L426-$L410,0))))</f>
        <v>0</v>
      </c>
      <c r="R410" s="49">
        <f t="shared" ref="R410" si="1826">IF(AND($M410=3,$K413=1,$M414=3,$K417=0),$L414-$L410,IF(AND($M410=3,$K413=1,$M418=3,$K421=0),$L418-$L410,IF(AND($M410=3,$K413=1,$M422=3,$K425=0),$L422-$L410,IF(AND($M410=3,$K413=1,$M426=3,$K429=0),$L426-$L410,0))))</f>
        <v>0</v>
      </c>
      <c r="S410" s="49">
        <f t="shared" ref="S410" si="1827">IF(AND($M410=3,$K413=1,$M414=4,$K417=1),$L414-$L410,IF(AND($M410=3,$K413=1,$M418=4,$K421=1),$L418-$L410,IF(AND($M410=3,$K413=1,$M422=4,$K425=1),$L422-$L410,IF(AND($M410=3,$K413=1,$M426=4,$K429=1),$L426-$L410,0))))</f>
        <v>0</v>
      </c>
      <c r="T410" s="49">
        <f t="shared" ref="T410" si="1828">IF(AND($M410=4,$K413=1,$M414=4,$K417=0),$L414-$L410,IF(AND($M410=4,$K413=1,$M418=4,$K421=0),$L418-$L410,IF(AND($M412=3,$K413=1,$M422=4,$K425=0),$L422-$L410,IF(AND($M410=4,$K413=1,$M426=4,$K429=0),$L426-$L410,0))))</f>
        <v>0</v>
      </c>
      <c r="U410" s="49">
        <f t="shared" ref="U410" si="1829">IF(AND($M410=4,$K413=1,$M414=5,$K417=1),$L414-$L410,IF(AND($M410=4,$K413=1,$M418=5,$K421=1),$L418-$L410,IF(AND($M410=4,$K413=1,$M422=5,$K425=1),$L422-$L410,IF(AND($M410=4,$K413=1,$M426=5,$K429=1),$L426-$L410,0))))</f>
        <v>0</v>
      </c>
      <c r="V410" s="49">
        <f t="shared" ref="V410" si="1830">IF(AND($M410=5,$K413=1,$M414=5,$K417=0),$L414-$L410,IF(AND($M410=5,$K413=1,$M418=5,$K421=0),$L418-$L410,IF(AND($M412=5,$K413=1,$M422=5,$K425=0),$L422-$L410,IF(AND($M410=5,$K413=1,$M426=5,$K429=0),$L426-$L410,0))))</f>
        <v>1006.33544921875</v>
      </c>
      <c r="W410" s="49">
        <f t="shared" ref="W410" si="1831">IF(AND($M410=5,$K413=1,$M414=1,$K417=1),$L414-$L410,IF(AND($M410=5,$K413=1,$M418=1,$K421=1),$L418-$L410,IF(AND($M410=5,$K413=1,$M422=1,$K425=1),$L422-$L410,IF(AND($M410=5,$K413=1,$M426=1,$K429=1),$L426-$L410,0))))</f>
        <v>0</v>
      </c>
    </row>
    <row r="411" spans="8:23">
      <c r="H411" s="45"/>
      <c r="I411" s="45" t="s">
        <v>1452</v>
      </c>
      <c r="J411" s="17">
        <f t="shared" si="1818"/>
        <v>31740450</v>
      </c>
      <c r="K411" s="49">
        <f t="shared" ref="K411" si="1832">J411*$B$2</f>
        <v>253923600</v>
      </c>
      <c r="L411" s="49"/>
    </row>
    <row r="412" spans="8:23">
      <c r="H412" s="45"/>
      <c r="I412" s="45" t="s">
        <v>1441</v>
      </c>
      <c r="J412" s="17">
        <f t="shared" si="1818"/>
        <v>235</v>
      </c>
      <c r="K412" s="49">
        <f t="shared" ref="K412" si="1833">J412*1000000000</f>
        <v>235000000000</v>
      </c>
      <c r="L412" s="49"/>
    </row>
    <row r="413" spans="8:23">
      <c r="H413" s="45"/>
      <c r="I413" s="45" t="s">
        <v>481</v>
      </c>
      <c r="J413" s="17">
        <f t="shared" ref="J413" si="1834">HEX2DEC(RIGHT(I413))</f>
        <v>4</v>
      </c>
      <c r="K413" s="49">
        <f t="shared" ref="K413" si="1835">HEX2DEC(LEFT(RIGHT(I413,2),1))</f>
        <v>1</v>
      </c>
    </row>
    <row r="414" spans="8:23">
      <c r="H414" s="45"/>
      <c r="I414" s="45" t="s">
        <v>1453</v>
      </c>
      <c r="J414" s="17">
        <f t="shared" ref="J414:J416" si="1836">HEX2DEC(I414)</f>
        <v>1577</v>
      </c>
      <c r="K414" s="49">
        <f t="shared" ref="K414" si="1837">J414*$B$3</f>
        <v>127.78431</v>
      </c>
      <c r="L414" s="49">
        <f t="shared" ref="L414" si="1838">K414+K415+K416</f>
        <v>235253924751.7843</v>
      </c>
      <c r="M414" s="50">
        <f t="shared" ref="M414" si="1839">J417+1</f>
        <v>5</v>
      </c>
      <c r="N414" s="49">
        <f t="shared" ref="N414" si="1840">IF(AND($M414=1,$K417=1,$M418=1,$K421=0),$L418-$L414,IF(AND($M414=1,$K417=1,$M422=1,$K425=0),$L422-$L414,IF(AND($M414=1,$K417=1,$M426=1,$K429=0),$L426-$L414,IF(AND($M414=1,$K417=1,$M430=1,$K433=0),$L430-$L414,0))))</f>
        <v>0</v>
      </c>
      <c r="O414" s="49">
        <f t="shared" ref="O414" si="1841">IF(AND($M414=1,$K417=1,$M418=2,$K421=1),$L418-$L414,IF(AND($M414=1,$K417=1,$M422=2,$K425=1),$L422-$L414,IF(AND($M414=1,$K417=1,$M426=2,$K429=1),$L426-$L414,IF(AND($M414=1,$K417=1,$M430=2,$K433=1),$L430-$L414,0))))</f>
        <v>0</v>
      </c>
      <c r="P414" s="49">
        <f t="shared" ref="P414" si="1842">IF(AND($M414=2,$K417=1,$M418=2,$K421=0),$L418-$L414,IF(AND($M414=2,$K417=1,$M422=2,$K425=0),$L422-$L414,IF(AND($M414=2,$K417=1,$M426=2,$K429=0),$L426-$L414,IF(AND($M414=2,$K417=1,$M430=2,$K433=0),$L430-$L414,0))))</f>
        <v>0</v>
      </c>
      <c r="Q414" s="49">
        <f t="shared" ref="Q414" si="1843">IF(AND($M414=2,$K417=1,$M418=3,$K421=1),$L418-$L414,IF(AND($M414=2,$K417=1,$M422=3,$K425=1),$L422-$L414,IF(AND($M414=2,$K417=1,$M426=3,$K429=1),$L426-$L414,IF(AND($M414=2,$K417=1,$M430=3,$K433=1),$L430-$L414,0))))</f>
        <v>0</v>
      </c>
      <c r="R414" s="49">
        <f t="shared" ref="R414" si="1844">IF(AND($M414=3,$K417=1,$M418=3,$K421=0),$L418-$L414,IF(AND($M414=3,$K417=1,$M422=3,$K425=0),$L422-$L414,IF(AND($M414=3,$K417=1,$M426=3,$K429=0),$L426-$L414,IF(AND($M414=3,$K417=1,$M430=3,$K433=0),$L430-$L414,0))))</f>
        <v>0</v>
      </c>
      <c r="S414" s="49">
        <f t="shared" ref="S414" si="1845">IF(AND($M414=3,$K417=1,$M418=4,$K421=1),$L418-$L414,IF(AND($M414=3,$K417=1,$M422=4,$K425=1),$L422-$L414,IF(AND($M414=3,$K417=1,$M426=4,$K429=1),$L426-$L414,IF(AND($M414=3,$K417=1,$M430=4,$K433=1),$L430-$L414,0))))</f>
        <v>0</v>
      </c>
      <c r="T414" s="49">
        <f t="shared" ref="T414" si="1846">IF(AND($M414=4,$K417=1,$M418=4,$K421=0),$L418-$L414,IF(AND($M414=4,$K417=1,$M422=4,$K425=0),$L422-$L414,IF(AND($M416=3,$K417=1,$M426=4,$K429=0),$L426-$L414,IF(AND($M414=4,$K417=1,$M430=4,$K433=0),$L430-$L414,0))))</f>
        <v>0</v>
      </c>
      <c r="U414" s="49">
        <f t="shared" ref="U414" si="1847">IF(AND($M414=4,$K417=1,$M418=5,$K421=1),$L418-$L414,IF(AND($M414=4,$K417=1,$M422=5,$K425=1),$L422-$L414,IF(AND($M414=4,$K417=1,$M426=5,$K429=1),$L426-$L414,IF(AND($M414=4,$K417=1,$M430=5,$K433=1),$L430-$L414,0))))</f>
        <v>0</v>
      </c>
      <c r="V414" s="49">
        <f t="shared" ref="V414" si="1848">IF(AND($M414=5,$K417=1,$M418=5,$K421=0),$L418-$L414,IF(AND($M414=5,$K417=1,$M422=5,$K425=0),$L422-$L414,IF(AND($M416=5,$K417=1,$M426=5,$K429=0),$L426-$L414,IF(AND($M414=5,$K417=1,$M430=5,$K433=0),$L430-$L414,0))))</f>
        <v>0</v>
      </c>
      <c r="W414" s="49">
        <f t="shared" ref="W414" si="1849">IF(AND($M414=5,$K417=1,$M418=1,$K421=1),$L418-$L414,IF(AND($M414=5,$K417=1,$M422=1,$K425=1),$L422-$L414,IF(AND($M414=5,$K417=1,$M426=1,$K429=1),$L426-$L414,IF(AND($M414=5,$K417=1,$M430=1,$K433=1),$L430-$L414,0))))</f>
        <v>0</v>
      </c>
    </row>
    <row r="415" spans="8:23">
      <c r="H415" s="45"/>
      <c r="I415" s="45" t="s">
        <v>1454</v>
      </c>
      <c r="J415" s="17">
        <f t="shared" si="1836"/>
        <v>31740578</v>
      </c>
      <c r="K415" s="49">
        <f t="shared" ref="K415" si="1850">J415*$B$2</f>
        <v>253924624</v>
      </c>
      <c r="L415" s="49"/>
    </row>
    <row r="416" spans="8:23">
      <c r="H416" s="45"/>
      <c r="I416" s="45" t="s">
        <v>1441</v>
      </c>
      <c r="J416" s="17">
        <f t="shared" si="1836"/>
        <v>235</v>
      </c>
      <c r="K416" s="49">
        <f t="shared" ref="K416" si="1851">J416*1000000000</f>
        <v>235000000000</v>
      </c>
      <c r="L416" s="49"/>
    </row>
    <row r="417" spans="8:23">
      <c r="H417" s="45"/>
      <c r="I417" s="45" t="s">
        <v>1226</v>
      </c>
      <c r="J417" s="17">
        <f t="shared" ref="J417" si="1852">HEX2DEC(RIGHT(I417))</f>
        <v>4</v>
      </c>
      <c r="K417" s="49">
        <f t="shared" ref="K417" si="1853">HEX2DEC(LEFT(RIGHT(I417,2),1))</f>
        <v>0</v>
      </c>
    </row>
    <row r="418" spans="8:23">
      <c r="H418" s="45"/>
      <c r="I418" s="45" t="s">
        <v>1455</v>
      </c>
      <c r="J418" s="17">
        <f t="shared" ref="J418:J420" si="1854">HEX2DEC(I418)</f>
        <v>5672</v>
      </c>
      <c r="K418" s="49">
        <f t="shared" ref="K418" si="1855">J418*$B$3</f>
        <v>459.60216000000003</v>
      </c>
      <c r="L418" s="49">
        <f t="shared" ref="L418" si="1856">K418+K419+K420</f>
        <v>236253934299.60217</v>
      </c>
      <c r="M418" s="50">
        <f t="shared" ref="M418" si="1857">J421+1</f>
        <v>2</v>
      </c>
      <c r="N418" s="49">
        <f t="shared" ref="N418" si="1858">IF(AND($M418=1,$K421=1,$M422=1,$K425=0),$L422-$L418,IF(AND($M418=1,$K421=1,$M426=1,$K429=0),$L426-$L418,IF(AND($M418=1,$K421=1,$M430=1,$K433=0),$L430-$L418,IF(AND($M418=1,$K421=1,$M434=1,$K437=0),$L434-$L418,0))))</f>
        <v>0</v>
      </c>
      <c r="O418" s="49">
        <f t="shared" ref="O418" si="1859">IF(AND($M418=1,$K421=1,$M422=2,$K425=1),$L422-$L418,IF(AND($M418=1,$K421=1,$M426=2,$K429=1),$L426-$L418,IF(AND($M418=1,$K421=1,$M430=2,$K433=1),$L430-$L418,IF(AND($M418=1,$K421=1,$M434=2,$K437=1),$L434-$L418,0))))</f>
        <v>0</v>
      </c>
      <c r="P418" s="49">
        <f t="shared" ref="P418" si="1860">IF(AND($M418=2,$K421=1,$M422=2,$K425=0),$L422-$L418,IF(AND($M418=2,$K421=1,$M426=2,$K429=0),$L426-$L418,IF(AND($M418=2,$K421=1,$M430=2,$K433=0),$L430-$L418,IF(AND($M418=2,$K421=1,$M434=2,$K437=0),$L434-$L418,0))))</f>
        <v>1020.9208374023437</v>
      </c>
      <c r="Q418" s="49">
        <f t="shared" ref="Q418" si="1861">IF(AND($M418=2,$K421=1,$M422=3,$K425=1),$L422-$L418,IF(AND($M418=2,$K421=1,$M426=3,$K429=1),$L426-$L418,IF(AND($M418=2,$K421=1,$M430=3,$K433=1),$L430-$L418,IF(AND($M418=2,$K421=1,$M434=3,$K437=1),$L434-$L418,0))))</f>
        <v>544.65509033203125</v>
      </c>
      <c r="R418" s="49">
        <f t="shared" ref="R418" si="1862">IF(AND($M418=3,$K421=1,$M422=3,$K425=0),$L422-$L418,IF(AND($M418=3,$K421=1,$M426=3,$K429=0),$L426-$L418,IF(AND($M418=3,$K421=1,$M430=3,$K433=0),$L430-$L418,IF(AND($M418=3,$K421=1,$M434=3,$K437=0),$L434-$L418,0))))</f>
        <v>0</v>
      </c>
      <c r="S418" s="49">
        <f t="shared" ref="S418" si="1863">IF(AND($M418=3,$K421=1,$M422=4,$K425=1),$L422-$L418,IF(AND($M418=3,$K421=1,$M426=4,$K429=1),$L426-$L418,IF(AND($M418=3,$K421=1,$M430=4,$K433=1),$L430-$L418,IF(AND($M418=3,$K421=1,$M434=4,$K437=1),$L434-$L418,0))))</f>
        <v>0</v>
      </c>
      <c r="T418" s="49">
        <f t="shared" ref="T418" si="1864">IF(AND($M418=4,$K421=1,$M422=4,$K425=0),$L422-$L418,IF(AND($M418=4,$K421=1,$M426=4,$K429=0),$L426-$L418,IF(AND($M420=3,$K421=1,$M430=4,$K433=0),$L430-$L418,IF(AND($M418=4,$K421=1,$M434=4,$K437=0),$L434-$L418,0))))</f>
        <v>0</v>
      </c>
      <c r="U418" s="49">
        <f t="shared" ref="U418" si="1865">IF(AND($M418=4,$K421=1,$M422=5,$K425=1),$L422-$L418,IF(AND($M418=4,$K421=1,$M426=5,$K429=1),$L426-$L418,IF(AND($M418=4,$K421=1,$M430=5,$K433=1),$L430-$L418,IF(AND($M418=4,$K421=1,$M434=5,$K437=1),$L434-$L418,0))))</f>
        <v>0</v>
      </c>
      <c r="V418" s="49">
        <f t="shared" ref="V418" si="1866">IF(AND($M418=5,$K421=1,$M422=5,$K425=0),$L422-$L418,IF(AND($M418=5,$K421=1,$M426=5,$K429=0),$L426-$L418,IF(AND($M420=5,$K421=1,$M430=5,$K433=0),$L430-$L418,IF(AND($M418=5,$K421=1,$M434=5,$K437=0),$L434-$L418,0))))</f>
        <v>0</v>
      </c>
      <c r="W418" s="49">
        <f t="shared" ref="W418" si="1867">IF(AND($M418=5,$K421=1,$M422=1,$K425=1),$L422-$L418,IF(AND($M418=5,$K421=1,$M426=1,$K429=1),$L426-$L418,IF(AND($M418=5,$K421=1,$M430=1,$K433=1),$L430-$L418,IF(AND($M418=5,$K421=1,$M434=1,$K437=1),$L434-$L418,0))))</f>
        <v>0</v>
      </c>
    </row>
    <row r="419" spans="8:23">
      <c r="H419" s="45"/>
      <c r="I419" s="45" t="s">
        <v>1456</v>
      </c>
      <c r="J419" s="17">
        <f t="shared" si="1854"/>
        <v>31741730</v>
      </c>
      <c r="K419" s="49">
        <f t="shared" ref="K419" si="1868">J419*$B$2</f>
        <v>253933840</v>
      </c>
      <c r="L419" s="49"/>
    </row>
    <row r="420" spans="8:23">
      <c r="H420" s="45"/>
      <c r="I420" s="45" t="s">
        <v>1457</v>
      </c>
      <c r="J420" s="17">
        <f t="shared" si="1854"/>
        <v>236</v>
      </c>
      <c r="K420" s="49">
        <f t="shared" ref="K420" si="1869">J420*1000000000</f>
        <v>236000000000</v>
      </c>
      <c r="L420" s="49"/>
    </row>
    <row r="421" spans="8:23">
      <c r="H421" s="45"/>
      <c r="I421" s="45" t="s">
        <v>437</v>
      </c>
      <c r="J421" s="17">
        <f t="shared" ref="J421" si="1870">HEX2DEC(RIGHT(I421))</f>
        <v>1</v>
      </c>
      <c r="K421" s="49">
        <f t="shared" ref="K421" si="1871">HEX2DEC(LEFT(RIGHT(I421,2),1))</f>
        <v>1</v>
      </c>
    </row>
    <row r="422" spans="8:23">
      <c r="H422" s="45"/>
      <c r="I422" s="45" t="s">
        <v>1265</v>
      </c>
      <c r="J422" s="17">
        <f t="shared" ref="J422:J424" si="1872">HEX2DEC(I422)</f>
        <v>6075</v>
      </c>
      <c r="K422" s="49">
        <f t="shared" ref="K422" si="1873">J422*$B$3</f>
        <v>492.25725000000006</v>
      </c>
      <c r="L422" s="49">
        <f t="shared" ref="L422" si="1874">K422+K423+K424</f>
        <v>236253934844.25726</v>
      </c>
      <c r="M422" s="50">
        <f t="shared" ref="M422" si="1875">J425+1</f>
        <v>3</v>
      </c>
      <c r="N422" s="49">
        <f t="shared" ref="N422" si="1876">IF(AND($M422=1,$K425=1,$M426=1,$K429=0),$L426-$L422,IF(AND($M422=1,$K425=1,$M430=1,$K433=0),$L430-$L422,IF(AND($M422=1,$K425=1,$M434=1,$K437=0),$L434-$L422,IF(AND($M422=1,$K425=1,$M438=1,$K441=0),$L438-$L422,0))))</f>
        <v>0</v>
      </c>
      <c r="O422" s="49">
        <f t="shared" ref="O422" si="1877">IF(AND($M422=1,$K425=1,$M426=2,$K429=1),$L426-$L422,IF(AND($M422=1,$K425=1,$M430=2,$K433=1),$L430-$L422,IF(AND($M422=1,$K425=1,$M434=2,$K437=1),$L434-$L422,IF(AND($M422=1,$K425=1,$M438=2,$K441=1),$L438-$L422,0))))</f>
        <v>0</v>
      </c>
      <c r="P422" s="49">
        <f t="shared" ref="P422" si="1878">IF(AND($M422=2,$K425=1,$M426=2,$K429=0),$L426-$L422,IF(AND($M422=2,$K425=1,$M430=2,$K433=0),$L430-$L422,IF(AND($M422=2,$K425=1,$M434=2,$K437=0),$L434-$L422,IF(AND($M422=2,$K425=1,$M438=2,$K441=0),$L438-$L422,0))))</f>
        <v>0</v>
      </c>
      <c r="Q422" s="49">
        <f t="shared" ref="Q422" si="1879">IF(AND($M422=2,$K425=1,$M426=3,$K429=1),$L426-$L422,IF(AND($M422=2,$K425=1,$M430=3,$K433=1),$L430-$L422,IF(AND($M422=2,$K425=1,$M434=3,$K437=1),$L434-$L422,IF(AND($M422=2,$K425=1,$M438=3,$K441=1),$L438-$L422,0))))</f>
        <v>0</v>
      </c>
      <c r="R422" s="49">
        <f t="shared" ref="R422" si="1880">IF(AND($M422=3,$K425=1,$M426=3,$K429=0),$L426-$L422,IF(AND($M422=3,$K425=1,$M430=3,$K433=0),$L430-$L422,IF(AND($M422=3,$K425=1,$M434=3,$K437=0),$L434-$L422,IF(AND($M422=3,$K425=1,$M438=3,$K441=0),$L438-$L422,0))))</f>
        <v>963.22747802734375</v>
      </c>
      <c r="S422" s="49">
        <f t="shared" ref="S422" si="1881">IF(AND($M422=3,$K425=1,$M426=4,$K429=1),$L426-$L422,IF(AND($M422=3,$K425=1,$M430=4,$K433=1),$L430-$L422,IF(AND($M422=3,$K425=1,$M434=4,$K437=1),$L434-$L422,IF(AND($M422=3,$K425=1,$M438=4,$K441=1),$L438-$L422,0))))</f>
        <v>9452.0118103027344</v>
      </c>
      <c r="T422" s="49">
        <f t="shared" ref="T422" si="1882">IF(AND($M422=4,$K425=1,$M426=4,$K429=0),$L426-$L422,IF(AND($M422=4,$K425=1,$M430=4,$K433=0),$L430-$L422,IF(AND($M424=3,$K425=1,$M434=4,$K437=0),$L434-$L422,IF(AND($M422=4,$K425=1,$M438=4,$K441=0),$L438-$L422,0))))</f>
        <v>0</v>
      </c>
      <c r="U422" s="49">
        <f t="shared" ref="U422" si="1883">IF(AND($M422=4,$K425=1,$M426=5,$K429=1),$L426-$L422,IF(AND($M422=4,$K425=1,$M430=5,$K433=1),$L430-$L422,IF(AND($M422=4,$K425=1,$M434=5,$K437=1),$L434-$L422,IF(AND($M422=4,$K425=1,$M438=5,$K441=1),$L438-$L422,0))))</f>
        <v>0</v>
      </c>
      <c r="V422" s="49">
        <f t="shared" ref="V422" si="1884">IF(AND($M422=5,$K425=1,$M426=5,$K429=0),$L426-$L422,IF(AND($M422=5,$K425=1,$M430=5,$K433=0),$L430-$L422,IF(AND($M424=5,$K425=1,$M434=5,$K437=0),$L434-$L422,IF(AND($M422=5,$K425=1,$M438=5,$K441=0),$L438-$L422,0))))</f>
        <v>0</v>
      </c>
      <c r="W422" s="49">
        <f t="shared" ref="W422" si="1885">IF(AND($M422=5,$K425=1,$M426=1,$K429=1),$L426-$L422,IF(AND($M422=5,$K425=1,$M430=1,$K433=1),$L430-$L422,IF(AND($M422=5,$K425=1,$M434=1,$K437=1),$L434-$L422,IF(AND($M422=5,$K425=1,$M438=1,$K441=1),$L438-$L422,0))))</f>
        <v>0</v>
      </c>
    </row>
    <row r="423" spans="8:23">
      <c r="H423" s="45"/>
      <c r="I423" s="45" t="s">
        <v>1458</v>
      </c>
      <c r="J423" s="17">
        <f t="shared" si="1872"/>
        <v>31741794</v>
      </c>
      <c r="K423" s="49">
        <f t="shared" ref="K423" si="1886">J423*$B$2</f>
        <v>253934352</v>
      </c>
      <c r="L423" s="49"/>
    </row>
    <row r="424" spans="8:23">
      <c r="H424" s="45"/>
      <c r="I424" s="45" t="s">
        <v>1457</v>
      </c>
      <c r="J424" s="17">
        <f t="shared" si="1872"/>
        <v>236</v>
      </c>
      <c r="K424" s="49">
        <f t="shared" ref="K424" si="1887">J424*1000000000</f>
        <v>236000000000</v>
      </c>
      <c r="L424" s="49"/>
    </row>
    <row r="425" spans="8:23">
      <c r="H425" s="45"/>
      <c r="I425" s="45" t="s">
        <v>482</v>
      </c>
      <c r="J425" s="17">
        <f t="shared" ref="J425" si="1888">HEX2DEC(RIGHT(I425))</f>
        <v>2</v>
      </c>
      <c r="K425" s="49">
        <f t="shared" ref="K425" si="1889">HEX2DEC(LEFT(RIGHT(I425,2),1))</f>
        <v>1</v>
      </c>
    </row>
    <row r="426" spans="8:23">
      <c r="H426" s="45"/>
      <c r="I426" s="45" t="s">
        <v>664</v>
      </c>
      <c r="J426" s="17">
        <f t="shared" ref="J426:J428" si="1890">HEX2DEC(I426)</f>
        <v>5634</v>
      </c>
      <c r="K426" s="49">
        <f t="shared" ref="K426" si="1891">J426*$B$3</f>
        <v>456.52302000000003</v>
      </c>
      <c r="L426" s="49">
        <f t="shared" ref="L426" si="1892">K426+K427+K428</f>
        <v>236253935320.52301</v>
      </c>
      <c r="M426" s="50">
        <f t="shared" ref="M426" si="1893">J429+1</f>
        <v>2</v>
      </c>
      <c r="N426" s="49">
        <f t="shared" ref="N426" si="1894">IF(AND($M426=1,$K429=1,$M430=1,$K433=0),$L430-$L426,IF(AND($M426=1,$K429=1,$M434=1,$K437=0),$L434-$L426,IF(AND($M426=1,$K429=1,$M438=1,$K441=0),$L438-$L426,IF(AND($M426=1,$K429=1,$M442=1,$K445=0),$L442-$L426,0))))</f>
        <v>0</v>
      </c>
      <c r="O426" s="49">
        <f t="shared" ref="O426" si="1895">IF(AND($M426=1,$K429=1,$M430=2,$K433=1),$L430-$L426,IF(AND($M426=1,$K429=1,$M434=2,$K437=1),$L434-$L426,IF(AND($M426=1,$K429=1,$M438=2,$K441=1),$L438-$L426,IF(AND($M426=1,$K429=1,$M442=2,$K445=1),$L442-$L426,0))))</f>
        <v>0</v>
      </c>
      <c r="P426" s="49">
        <f t="shared" ref="P426" si="1896">IF(AND($M426=2,$K429=1,$M430=2,$K433=0),$L430-$L426,IF(AND($M426=2,$K429=1,$M434=2,$K437=0),$L434-$L426,IF(AND($M426=2,$K429=1,$M438=2,$K441=0),$L438-$L426,IF(AND($M426=2,$K429=1,$M442=2,$K445=0),$L442-$L426,0))))</f>
        <v>0</v>
      </c>
      <c r="Q426" s="49">
        <f t="shared" ref="Q426" si="1897">IF(AND($M426=2,$K429=1,$M430=3,$K433=1),$L430-$L426,IF(AND($M426=2,$K429=1,$M434=3,$K437=1),$L434-$L426,IF(AND($M426=2,$K429=1,$M438=3,$K441=1),$L438-$L426,IF(AND($M426=2,$K429=1,$M442=3,$K445=1),$L442-$L426,0))))</f>
        <v>0</v>
      </c>
      <c r="R426" s="49">
        <f t="shared" ref="R426" si="1898">IF(AND($M426=3,$K429=1,$M430=3,$K433=0),$L430-$L426,IF(AND($M426=3,$K429=1,$M434=3,$K437=0),$L434-$L426,IF(AND($M426=3,$K429=1,$M438=3,$K441=0),$L438-$L426,IF(AND($M426=3,$K429=1,$M442=3,$K445=0),$L442-$L426,0))))</f>
        <v>0</v>
      </c>
      <c r="S426" s="49">
        <f t="shared" ref="S426" si="1899">IF(AND($M426=3,$K429=1,$M430=4,$K433=1),$L430-$L426,IF(AND($M426=3,$K429=1,$M434=4,$K437=1),$L434-$L426,IF(AND($M426=3,$K429=1,$M438=4,$K441=1),$L438-$L426,IF(AND($M426=3,$K429=1,$M442=4,$K445=1),$L442-$L426,0))))</f>
        <v>0</v>
      </c>
      <c r="T426" s="49">
        <f t="shared" ref="T426" si="1900">IF(AND($M426=4,$K429=1,$M430=4,$K433=0),$L430-$L426,IF(AND($M426=4,$K429=1,$M434=4,$K437=0),$L434-$L426,IF(AND($M428=3,$K429=1,$M438=4,$K441=0),$L438-$L426,IF(AND($M426=4,$K429=1,$M442=4,$K445=0),$L442-$L426,0))))</f>
        <v>0</v>
      </c>
      <c r="U426" s="49">
        <f t="shared" ref="U426" si="1901">IF(AND($M426=4,$K429=1,$M430=5,$K433=1),$L430-$L426,IF(AND($M426=4,$K429=1,$M434=5,$K437=1),$L434-$L426,IF(AND($M426=4,$K429=1,$M438=5,$K441=1),$L438-$L426,IF(AND($M426=4,$K429=1,$M442=5,$K445=1),$L442-$L426,0))))</f>
        <v>0</v>
      </c>
      <c r="V426" s="49">
        <f t="shared" ref="V426" si="1902">IF(AND($M426=5,$K429=1,$M430=5,$K433=0),$L430-$L426,IF(AND($M426=5,$K429=1,$M434=5,$K437=0),$L434-$L426,IF(AND($M428=5,$K429=1,$M438=5,$K441=0),$L438-$L426,IF(AND($M426=5,$K429=1,$M442=5,$K445=0),$L442-$L426,0))))</f>
        <v>0</v>
      </c>
      <c r="W426" s="49">
        <f t="shared" ref="W426" si="1903">IF(AND($M426=5,$K429=1,$M430=1,$K433=1),$L430-$L426,IF(AND($M426=5,$K429=1,$M434=1,$K437=1),$L434-$L426,IF(AND($M426=5,$K429=1,$M438=1,$K441=1),$L438-$L426,IF(AND($M426=5,$K429=1,$M442=1,$K445=1),$L442-$L426,0))))</f>
        <v>0</v>
      </c>
    </row>
    <row r="427" spans="8:23">
      <c r="H427" s="45"/>
      <c r="I427" s="45" t="s">
        <v>1459</v>
      </c>
      <c r="J427" s="17">
        <f t="shared" si="1890"/>
        <v>31741858</v>
      </c>
      <c r="K427" s="49">
        <f t="shared" ref="K427" si="1904">J427*$B$2</f>
        <v>253934864</v>
      </c>
      <c r="L427" s="49"/>
    </row>
    <row r="428" spans="8:23">
      <c r="H428" s="45"/>
      <c r="I428" s="45" t="s">
        <v>1457</v>
      </c>
      <c r="J428" s="17">
        <f t="shared" si="1890"/>
        <v>236</v>
      </c>
      <c r="K428" s="49">
        <f t="shared" ref="K428" si="1905">J428*1000000000</f>
        <v>236000000000</v>
      </c>
      <c r="L428" s="49"/>
    </row>
    <row r="429" spans="8:23">
      <c r="H429" s="45"/>
      <c r="I429" s="45" t="s">
        <v>484</v>
      </c>
      <c r="J429" s="17">
        <f t="shared" ref="J429" si="1906">HEX2DEC(RIGHT(I429))</f>
        <v>1</v>
      </c>
      <c r="K429" s="49">
        <f t="shared" ref="K429" si="1907">HEX2DEC(LEFT(RIGHT(I429,2),1))</f>
        <v>0</v>
      </c>
    </row>
    <row r="430" spans="8:23">
      <c r="H430" s="45"/>
      <c r="I430" s="45" t="s">
        <v>1460</v>
      </c>
      <c r="J430" s="17">
        <f t="shared" ref="J430:J432" si="1908">HEX2DEC(I430)</f>
        <v>5325</v>
      </c>
      <c r="K430" s="49">
        <f t="shared" ref="K430" si="1909">J430*$B$3</f>
        <v>431.48475000000002</v>
      </c>
      <c r="L430" s="49">
        <f t="shared" ref="L430" si="1910">K430+K431+K432</f>
        <v>236253935807.48474</v>
      </c>
      <c r="M430" s="50">
        <f t="shared" ref="M430" si="1911">J433+1</f>
        <v>3</v>
      </c>
      <c r="N430" s="49">
        <f t="shared" ref="N430" si="1912">IF(AND($M430=1,$K433=1,$M434=1,$K437=0),$L434-$L430,IF(AND($M430=1,$K433=1,$M438=1,$K441=0),$L438-$L430,IF(AND($M430=1,$K433=1,$M442=1,$K445=0),$L442-$L430,IF(AND($M430=1,$K433=1,$M446=1,$K449=0),$L446-$L430,0))))</f>
        <v>0</v>
      </c>
      <c r="O430" s="49">
        <f t="shared" ref="O430" si="1913">IF(AND($M430=1,$K433=1,$M434=2,$K437=1),$L434-$L430,IF(AND($M430=1,$K433=1,$M438=2,$K441=1),$L438-$L430,IF(AND($M430=1,$K433=1,$M442=2,$K445=1),$L442-$L430,IF(AND($M430=1,$K433=1,$M446=2,$K449=1),$L446-$L430,0))))</f>
        <v>0</v>
      </c>
      <c r="P430" s="49">
        <f t="shared" ref="P430" si="1914">IF(AND($M430=2,$K433=1,$M434=2,$K437=0),$L434-$L430,IF(AND($M430=2,$K433=1,$M438=2,$K441=0),$L438-$L430,IF(AND($M430=2,$K433=1,$M442=2,$K445=0),$L442-$L430,IF(AND($M430=2,$K433=1,$M446=2,$K449=0),$L446-$L430,0))))</f>
        <v>0</v>
      </c>
      <c r="Q430" s="49">
        <f t="shared" ref="Q430" si="1915">IF(AND($M430=2,$K433=1,$M434=3,$K437=1),$L434-$L430,IF(AND($M430=2,$K433=1,$M438=3,$K441=1),$L438-$L430,IF(AND($M430=2,$K433=1,$M442=3,$K445=1),$L442-$L430,IF(AND($M430=2,$K433=1,$M446=3,$K449=1),$L446-$L430,0))))</f>
        <v>0</v>
      </c>
      <c r="R430" s="49">
        <f t="shared" ref="R430" si="1916">IF(AND($M430=3,$K433=1,$M434=3,$K437=0),$L434-$L430,IF(AND($M430=3,$K433=1,$M438=3,$K441=0),$L438-$L430,IF(AND($M430=3,$K433=1,$M442=3,$K445=0),$L442-$L430,IF(AND($M430=3,$K433=1,$M446=3,$K449=0),$L446-$L430,0))))</f>
        <v>0</v>
      </c>
      <c r="S430" s="49">
        <f t="shared" ref="S430" si="1917">IF(AND($M430=3,$K433=1,$M434=4,$K437=1),$L434-$L430,IF(AND($M430=3,$K433=1,$M438=4,$K441=1),$L438-$L430,IF(AND($M430=3,$K433=1,$M442=4,$K445=1),$L442-$L430,IF(AND($M430=3,$K433=1,$M446=4,$K449=1),$L446-$L430,0))))</f>
        <v>0</v>
      </c>
      <c r="T430" s="49">
        <f t="shared" ref="T430" si="1918">IF(AND($M430=4,$K433=1,$M434=4,$K437=0),$L434-$L430,IF(AND($M430=4,$K433=1,$M438=4,$K441=0),$L438-$L430,IF(AND($M432=3,$K433=1,$M442=4,$K445=0),$L442-$L430,IF(AND($M430=4,$K433=1,$M446=4,$K449=0),$L446-$L430,0))))</f>
        <v>0</v>
      </c>
      <c r="U430" s="49">
        <f t="shared" ref="U430" si="1919">IF(AND($M430=4,$K433=1,$M434=5,$K437=1),$L434-$L430,IF(AND($M430=4,$K433=1,$M438=5,$K441=1),$L438-$L430,IF(AND($M430=4,$K433=1,$M442=5,$K445=1),$L442-$L430,IF(AND($M430=4,$K433=1,$M446=5,$K449=1),$L446-$L430,0))))</f>
        <v>0</v>
      </c>
      <c r="V430" s="49">
        <f t="shared" ref="V430" si="1920">IF(AND($M430=5,$K433=1,$M434=5,$K437=0),$L434-$L430,IF(AND($M430=5,$K433=1,$M438=5,$K441=0),$L438-$L430,IF(AND($M432=5,$K433=1,$M442=5,$K445=0),$L442-$L430,IF(AND($M430=5,$K433=1,$M446=5,$K449=0),$L446-$L430,0))))</f>
        <v>0</v>
      </c>
      <c r="W430" s="49">
        <f t="shared" ref="W430" si="1921">IF(AND($M430=5,$K433=1,$M434=1,$K437=1),$L434-$L430,IF(AND($M430=5,$K433=1,$M438=1,$K441=1),$L438-$L430,IF(AND($M430=5,$K433=1,$M442=1,$K445=1),$L442-$L430,IF(AND($M430=5,$K433=1,$M446=1,$K449=1),$L446-$L430,0))))</f>
        <v>0</v>
      </c>
    </row>
    <row r="431" spans="8:23">
      <c r="H431" s="45"/>
      <c r="I431" s="45" t="s">
        <v>1461</v>
      </c>
      <c r="J431" s="17">
        <f t="shared" si="1908"/>
        <v>31741922</v>
      </c>
      <c r="K431" s="49">
        <f t="shared" ref="K431" si="1922">J431*$B$2</f>
        <v>253935376</v>
      </c>
      <c r="L431" s="49"/>
    </row>
    <row r="432" spans="8:23">
      <c r="H432" s="45"/>
      <c r="I432" s="45" t="s">
        <v>1457</v>
      </c>
      <c r="J432" s="17">
        <f t="shared" si="1908"/>
        <v>236</v>
      </c>
      <c r="K432" s="49">
        <f t="shared" ref="K432" si="1923">J432*1000000000</f>
        <v>236000000000</v>
      </c>
      <c r="L432" s="49"/>
    </row>
    <row r="433" spans="8:23">
      <c r="H433" s="45"/>
      <c r="I433" s="45" t="s">
        <v>706</v>
      </c>
      <c r="J433" s="17">
        <f t="shared" ref="J433" si="1924">HEX2DEC(RIGHT(I433))</f>
        <v>2</v>
      </c>
      <c r="K433" s="49">
        <f t="shared" ref="K433" si="1925">HEX2DEC(LEFT(RIGHT(I433,2),1))</f>
        <v>0</v>
      </c>
    </row>
    <row r="434" spans="8:23">
      <c r="H434" s="45"/>
      <c r="I434" s="45" t="s">
        <v>1462</v>
      </c>
      <c r="J434" s="17">
        <f t="shared" ref="J434:J436" si="1926">HEX2DEC(I434)</f>
        <v>2669</v>
      </c>
      <c r="K434" s="49">
        <f t="shared" ref="K434" si="1927">J434*$B$3</f>
        <v>216.26907</v>
      </c>
      <c r="L434" s="49">
        <f t="shared" ref="L434" si="1928">K434+K435+K436</f>
        <v>236253944296.26907</v>
      </c>
      <c r="M434" s="50">
        <f t="shared" ref="M434" si="1929">J437+1</f>
        <v>4</v>
      </c>
      <c r="N434" s="49">
        <f t="shared" ref="N434" si="1930">IF(AND($M434=1,$K437=1,$M438=1,$K441=0),$L438-$L434,IF(AND($M434=1,$K437=1,$M442=1,$K445=0),$L442-$L434,IF(AND($M434=1,$K437=1,$M446=1,$K449=0),$L446-$L434,IF(AND($M434=1,$K437=1,$M450=1,$K453=0),$L450-$L434,0))))</f>
        <v>0</v>
      </c>
      <c r="O434" s="49">
        <f t="shared" ref="O434" si="1931">IF(AND($M434=1,$K437=1,$M438=2,$K441=1),$L438-$L434,IF(AND($M434=1,$K437=1,$M442=2,$K445=1),$L442-$L434,IF(AND($M434=1,$K437=1,$M446=2,$K449=1),$L446-$L434,IF(AND($M434=1,$K437=1,$M450=2,$K453=1),$L450-$L434,0))))</f>
        <v>0</v>
      </c>
      <c r="P434" s="49">
        <f t="shared" ref="P434" si="1932">IF(AND($M434=2,$K437=1,$M438=2,$K441=0),$L438-$L434,IF(AND($M434=2,$K437=1,$M442=2,$K445=0),$L442-$L434,IF(AND($M434=2,$K437=1,$M446=2,$K449=0),$L446-$L434,IF(AND($M434=2,$K437=1,$M450=2,$K453=0),$L450-$L434,0))))</f>
        <v>0</v>
      </c>
      <c r="Q434" s="49">
        <f t="shared" ref="Q434" si="1933">IF(AND($M434=2,$K437=1,$M438=3,$K441=1),$L438-$L434,IF(AND($M434=2,$K437=1,$M442=3,$K445=1),$L442-$L434,IF(AND($M434=2,$K437=1,$M446=3,$K449=1),$L446-$L434,IF(AND($M434=2,$K437=1,$M450=3,$K453=1),$L450-$L434,0))))</f>
        <v>0</v>
      </c>
      <c r="R434" s="49">
        <f t="shared" ref="R434" si="1934">IF(AND($M434=3,$K437=1,$M438=3,$K441=0),$L438-$L434,IF(AND($M434=3,$K437=1,$M442=3,$K445=0),$L442-$L434,IF(AND($M434=3,$K437=1,$M446=3,$K449=0),$L446-$L434,IF(AND($M434=3,$K437=1,$M450=3,$K453=0),$L450-$L434,0))))</f>
        <v>0</v>
      </c>
      <c r="S434" s="49">
        <f t="shared" ref="S434" si="1935">IF(AND($M434=3,$K437=1,$M438=4,$K441=1),$L438-$L434,IF(AND($M434=3,$K437=1,$M442=4,$K445=1),$L442-$L434,IF(AND($M434=3,$K437=1,$M446=4,$K449=1),$L446-$L434,IF(AND($M434=3,$K437=1,$M450=4,$K453=1),$L450-$L434,0))))</f>
        <v>0</v>
      </c>
      <c r="T434" s="49">
        <f t="shared" ref="T434" si="1936">IF(AND($M434=4,$K437=1,$M438=4,$K441=0),$L438-$L434,IF(AND($M434=4,$K437=1,$M442=4,$K445=0),$L442-$L434,IF(AND($M436=3,$K437=1,$M446=4,$K449=0),$L446-$L434,IF(AND($M434=4,$K437=1,$M450=4,$K453=0),$L450-$L434,0))))</f>
        <v>1019.7864379882812</v>
      </c>
      <c r="U434" s="49">
        <f t="shared" ref="U434" si="1937">IF(AND($M434=4,$K437=1,$M438=5,$K441=1),$L438-$L434,IF(AND($M434=4,$K437=1,$M442=5,$K445=1),$L442-$L434,IF(AND($M434=4,$K437=1,$M446=5,$K449=1),$L446-$L434,IF(AND($M434=4,$K437=1,$M450=5,$K453=1),$L450-$L434,0))))</f>
        <v>12324.625549316406</v>
      </c>
      <c r="V434" s="49">
        <f t="shared" ref="V434" si="1938">IF(AND($M434=5,$K437=1,$M438=5,$K441=0),$L438-$L434,IF(AND($M434=5,$K437=1,$M442=5,$K445=0),$L442-$L434,IF(AND($M436=5,$K437=1,$M446=5,$K449=0),$L446-$L434,IF(AND($M434=5,$K437=1,$M450=5,$K453=0),$L450-$L434,0))))</f>
        <v>0</v>
      </c>
      <c r="W434" s="49">
        <f t="shared" ref="W434" si="1939">IF(AND($M434=5,$K437=1,$M438=1,$K441=1),$L438-$L434,IF(AND($M434=5,$K437=1,$M442=1,$K445=1),$L442-$L434,IF(AND($M434=5,$K437=1,$M446=1,$K449=1),$L446-$L434,IF(AND($M434=5,$K437=1,$M450=1,$K453=1),$L450-$L434,0))))</f>
        <v>0</v>
      </c>
    </row>
    <row r="435" spans="8:23">
      <c r="H435" s="45"/>
      <c r="I435" s="45" t="s">
        <v>1463</v>
      </c>
      <c r="J435" s="17">
        <f t="shared" si="1926"/>
        <v>31743010</v>
      </c>
      <c r="K435" s="49">
        <f t="shared" ref="K435" si="1940">J435*$B$2</f>
        <v>253944080</v>
      </c>
      <c r="L435" s="49"/>
    </row>
    <row r="436" spans="8:23">
      <c r="H436" s="45"/>
      <c r="I436" s="45" t="s">
        <v>1457</v>
      </c>
      <c r="J436" s="17">
        <f t="shared" si="1926"/>
        <v>236</v>
      </c>
      <c r="K436" s="49">
        <f t="shared" ref="K436" si="1941">J436*1000000000</f>
        <v>236000000000</v>
      </c>
      <c r="L436" s="49"/>
    </row>
    <row r="437" spans="8:23">
      <c r="H437" s="45"/>
      <c r="I437" s="45" t="s">
        <v>491</v>
      </c>
      <c r="J437" s="17">
        <f t="shared" ref="J437" si="1942">HEX2DEC(RIGHT(I437))</f>
        <v>3</v>
      </c>
      <c r="K437" s="49">
        <f t="shared" ref="K437" si="1943">HEX2DEC(LEFT(RIGHT(I437,2),1))</f>
        <v>1</v>
      </c>
    </row>
    <row r="438" spans="8:23">
      <c r="H438" s="45"/>
      <c r="I438" s="45" t="s">
        <v>1464</v>
      </c>
      <c r="J438" s="17">
        <f t="shared" ref="J438:J440" si="1944">HEX2DEC(I438)</f>
        <v>2617</v>
      </c>
      <c r="K438" s="49">
        <f t="shared" ref="K438" si="1945">J438*$B$3</f>
        <v>212.05551000000003</v>
      </c>
      <c r="L438" s="49">
        <f t="shared" ref="L438" si="1946">K438+K439+K440</f>
        <v>236253945316.05551</v>
      </c>
      <c r="M438" s="50">
        <f t="shared" ref="M438" si="1947">J441+1</f>
        <v>4</v>
      </c>
      <c r="N438" s="49">
        <f t="shared" ref="N438" si="1948">IF(AND($M438=1,$K441=1,$M442=1,$K445=0),$L442-$L438,IF(AND($M438=1,$K441=1,$M446=1,$K449=0),$L446-$L438,IF(AND($M438=1,$K441=1,$M450=1,$K453=0),$L450-$L438,IF(AND($M438=1,$K441=1,$M454=1,$K457=0),$L454-$L438,0))))</f>
        <v>0</v>
      </c>
      <c r="O438" s="49">
        <f t="shared" ref="O438" si="1949">IF(AND($M438=1,$K441=1,$M442=2,$K445=1),$L442-$L438,IF(AND($M438=1,$K441=1,$M446=2,$K449=1),$L446-$L438,IF(AND($M438=1,$K441=1,$M450=2,$K453=1),$L450-$L438,IF(AND($M438=1,$K441=1,$M454=2,$K457=1),$L454-$L438,0))))</f>
        <v>0</v>
      </c>
      <c r="P438" s="49">
        <f t="shared" ref="P438" si="1950">IF(AND($M438=2,$K441=1,$M442=2,$K445=0),$L442-$L438,IF(AND($M438=2,$K441=1,$M446=2,$K449=0),$L446-$L438,IF(AND($M438=2,$K441=1,$M450=2,$K453=0),$L450-$L438,IF(AND($M438=2,$K441=1,$M454=2,$K457=0),$L454-$L438,0))))</f>
        <v>0</v>
      </c>
      <c r="Q438" s="49">
        <f t="shared" ref="Q438" si="1951">IF(AND($M438=2,$K441=1,$M442=3,$K445=1),$L442-$L438,IF(AND($M438=2,$K441=1,$M446=3,$K449=1),$L446-$L438,IF(AND($M438=2,$K441=1,$M450=3,$K453=1),$L450-$L438,IF(AND($M438=2,$K441=1,$M454=3,$K457=1),$L454-$L438,0))))</f>
        <v>0</v>
      </c>
      <c r="R438" s="49">
        <f t="shared" ref="R438" si="1952">IF(AND($M438=3,$K441=1,$M442=3,$K445=0),$L442-$L438,IF(AND($M438=3,$K441=1,$M446=3,$K449=0),$L446-$L438,IF(AND($M438=3,$K441=1,$M450=3,$K453=0),$L450-$L438,IF(AND($M438=3,$K441=1,$M454=3,$K457=0),$L454-$L438,0))))</f>
        <v>0</v>
      </c>
      <c r="S438" s="49">
        <f t="shared" ref="S438" si="1953">IF(AND($M438=3,$K441=1,$M442=4,$K445=1),$L442-$L438,IF(AND($M438=3,$K441=1,$M446=4,$K449=1),$L446-$L438,IF(AND($M438=3,$K441=1,$M450=4,$K453=1),$L450-$L438,IF(AND($M438=3,$K441=1,$M454=4,$K457=1),$L454-$L438,0))))</f>
        <v>0</v>
      </c>
      <c r="T438" s="49">
        <f t="shared" ref="T438" si="1954">IF(AND($M438=4,$K441=1,$M442=4,$K445=0),$L442-$L438,IF(AND($M438=4,$K441=1,$M446=4,$K449=0),$L446-$L438,IF(AND($M440=3,$K441=1,$M450=4,$K453=0),$L450-$L438,IF(AND($M438=4,$K441=1,$M454=4,$K457=0),$L454-$L438,0))))</f>
        <v>0</v>
      </c>
      <c r="U438" s="49">
        <f t="shared" ref="U438" si="1955">IF(AND($M438=4,$K441=1,$M442=5,$K445=1),$L442-$L438,IF(AND($M438=4,$K441=1,$M446=5,$K449=1),$L446-$L438,IF(AND($M438=4,$K441=1,$M450=5,$K453=1),$L450-$L438,IF(AND($M438=4,$K441=1,$M454=5,$K457=1),$L454-$L438,0))))</f>
        <v>0</v>
      </c>
      <c r="V438" s="49">
        <f t="shared" ref="V438" si="1956">IF(AND($M438=5,$K441=1,$M442=5,$K445=0),$L442-$L438,IF(AND($M438=5,$K441=1,$M446=5,$K449=0),$L446-$L438,IF(AND($M440=5,$K441=1,$M450=5,$K453=0),$L450-$L438,IF(AND($M438=5,$K441=1,$M454=5,$K457=0),$L454-$L438,0))))</f>
        <v>0</v>
      </c>
      <c r="W438" s="49">
        <f t="shared" ref="W438" si="1957">IF(AND($M438=5,$K441=1,$M442=1,$K445=1),$L442-$L438,IF(AND($M438=5,$K441=1,$M446=1,$K449=1),$L446-$L438,IF(AND($M438=5,$K441=1,$M450=1,$K453=1),$L450-$L438,IF(AND($M438=5,$K441=1,$M454=1,$K457=1),$L454-$L438,0))))</f>
        <v>0</v>
      </c>
    </row>
    <row r="439" spans="8:23">
      <c r="H439" s="45"/>
      <c r="I439" s="45" t="s">
        <v>1465</v>
      </c>
      <c r="J439" s="17">
        <f t="shared" si="1944"/>
        <v>31743138</v>
      </c>
      <c r="K439" s="49">
        <f t="shared" ref="K439" si="1958">J439*$B$2</f>
        <v>253945104</v>
      </c>
      <c r="L439" s="49"/>
    </row>
    <row r="440" spans="8:23">
      <c r="H440" s="45"/>
      <c r="I440" s="45" t="s">
        <v>1457</v>
      </c>
      <c r="J440" s="17">
        <f t="shared" si="1944"/>
        <v>236</v>
      </c>
      <c r="K440" s="49">
        <f t="shared" ref="K440" si="1959">J440*1000000000</f>
        <v>236000000000</v>
      </c>
      <c r="L440" s="49"/>
    </row>
    <row r="441" spans="8:23">
      <c r="H441" s="45"/>
      <c r="I441" s="45" t="s">
        <v>1225</v>
      </c>
      <c r="J441" s="17">
        <f t="shared" ref="J441" si="1960">HEX2DEC(RIGHT(I441))</f>
        <v>3</v>
      </c>
      <c r="K441" s="49">
        <f t="shared" ref="K441" si="1961">HEX2DEC(LEFT(RIGHT(I441,2),1))</f>
        <v>0</v>
      </c>
    </row>
    <row r="442" spans="8:23">
      <c r="H442" s="45"/>
      <c r="I442" s="45" t="s">
        <v>713</v>
      </c>
      <c r="J442" s="17">
        <f t="shared" ref="J442:J444" si="1962">HEX2DEC(I442)</f>
        <v>3121</v>
      </c>
      <c r="K442" s="49">
        <f t="shared" ref="K442" si="1963">J442*$B$3</f>
        <v>252.89463000000001</v>
      </c>
      <c r="L442" s="49">
        <f t="shared" ref="L442" si="1964">K442+K443+K444</f>
        <v>236253956620.89462</v>
      </c>
      <c r="M442" s="50">
        <f t="shared" ref="M442" si="1965">J445+1</f>
        <v>5</v>
      </c>
      <c r="N442" s="49">
        <f t="shared" ref="N442" si="1966">IF(AND($M442=1,$K445=1,$M446=1,$K449=0),$L446-$L442,IF(AND($M442=1,$K445=1,$M450=1,$K453=0),$L450-$L442,IF(AND($M442=1,$K445=1,$M454=1,$K457=0),$L454-$L442,IF(AND($M442=1,$K445=1,$M458=1,$K461=0),$L458-$L442,0))))</f>
        <v>0</v>
      </c>
      <c r="O442" s="49">
        <f t="shared" ref="O442" si="1967">IF(AND($M442=1,$K445=1,$M446=2,$K449=1),$L446-$L442,IF(AND($M442=1,$K445=1,$M450=2,$K453=1),$L450-$L442,IF(AND($M442=1,$K445=1,$M454=2,$K457=1),$L454-$L442,IF(AND($M442=1,$K445=1,$M458=2,$K461=1),$L458-$L442,0))))</f>
        <v>0</v>
      </c>
      <c r="P442" s="49">
        <f t="shared" ref="P442" si="1968">IF(AND($M442=2,$K445=1,$M446=2,$K449=0),$L446-$L442,IF(AND($M442=2,$K445=1,$M450=2,$K453=0),$L450-$L442,IF(AND($M442=2,$K445=1,$M454=2,$K457=0),$L454-$L442,IF(AND($M442=2,$K445=1,$M458=2,$K461=0),$L458-$L442,0))))</f>
        <v>0</v>
      </c>
      <c r="Q442" s="49">
        <f t="shared" ref="Q442" si="1969">IF(AND($M442=2,$K445=1,$M446=3,$K449=1),$L446-$L442,IF(AND($M442=2,$K445=1,$M450=3,$K453=1),$L450-$L442,IF(AND($M442=2,$K445=1,$M454=3,$K457=1),$L454-$L442,IF(AND($M442=2,$K445=1,$M458=3,$K461=1),$L458-$L442,0))))</f>
        <v>0</v>
      </c>
      <c r="R442" s="49">
        <f t="shared" ref="R442" si="1970">IF(AND($M442=3,$K445=1,$M446=3,$K449=0),$L446-$L442,IF(AND($M442=3,$K445=1,$M450=3,$K453=0),$L450-$L442,IF(AND($M442=3,$K445=1,$M454=3,$K457=0),$L454-$L442,IF(AND($M442=3,$K445=1,$M458=3,$K461=0),$L458-$L442,0))))</f>
        <v>0</v>
      </c>
      <c r="S442" s="49">
        <f t="shared" ref="S442" si="1971">IF(AND($M442=3,$K445=1,$M446=4,$K449=1),$L446-$L442,IF(AND($M442=3,$K445=1,$M450=4,$K453=1),$L450-$L442,IF(AND($M442=3,$K445=1,$M454=4,$K457=1),$L454-$L442,IF(AND($M442=3,$K445=1,$M458=4,$K461=1),$L458-$L442,0))))</f>
        <v>0</v>
      </c>
      <c r="T442" s="49">
        <f t="shared" ref="T442" si="1972">IF(AND($M442=4,$K445=1,$M446=4,$K449=0),$L446-$L442,IF(AND($M442=4,$K445=1,$M450=4,$K453=0),$L450-$L442,IF(AND($M444=3,$K445=1,$M454=4,$K457=0),$L454-$L442,IF(AND($M442=4,$K445=1,$M458=4,$K461=0),$L458-$L442,0))))</f>
        <v>0</v>
      </c>
      <c r="U442" s="49">
        <f t="shared" ref="U442" si="1973">IF(AND($M442=4,$K445=1,$M446=5,$K449=1),$L446-$L442,IF(AND($M442=4,$K445=1,$M450=5,$K453=1),$L450-$L442,IF(AND($M442=4,$K445=1,$M454=5,$K457=1),$L454-$L442,IF(AND($M442=4,$K445=1,$M458=5,$K461=1),$L458-$L442,0))))</f>
        <v>0</v>
      </c>
      <c r="V442" s="49">
        <f t="shared" ref="V442" si="1974">IF(AND($M442=5,$K445=1,$M446=5,$K449=0),$L446-$L442,IF(AND($M442=5,$K445=1,$M450=5,$K453=0),$L450-$L442,IF(AND($M444=5,$K445=1,$M454=5,$K457=0),$L454-$L442,IF(AND($M442=5,$K445=1,$M458=5,$K461=0),$L458-$L442,0))))</f>
        <v>1005.4441223144531</v>
      </c>
      <c r="W442" s="49">
        <f t="shared" ref="W442" si="1975">IF(AND($M442=5,$K445=1,$M446=1,$K449=1),$L446-$L442,IF(AND($M442=5,$K445=1,$M450=1,$K453=1),$L450-$L442,IF(AND($M442=5,$K445=1,$M454=1,$K457=1),$L454-$L442,IF(AND($M442=5,$K445=1,$M458=1,$K461=1),$L458-$L442,0))))</f>
        <v>0</v>
      </c>
    </row>
    <row r="443" spans="8:23">
      <c r="H443" s="45"/>
      <c r="I443" s="45" t="s">
        <v>1466</v>
      </c>
      <c r="J443" s="17">
        <f t="shared" si="1962"/>
        <v>31744546</v>
      </c>
      <c r="K443" s="49">
        <f t="shared" ref="K443" si="1976">J443*$B$2</f>
        <v>253956368</v>
      </c>
      <c r="L443" s="49"/>
    </row>
    <row r="444" spans="8:23">
      <c r="H444" s="45"/>
      <c r="I444" s="45" t="s">
        <v>1457</v>
      </c>
      <c r="J444" s="17">
        <f t="shared" si="1962"/>
        <v>236</v>
      </c>
      <c r="K444" s="49">
        <f t="shared" ref="K444" si="1977">J444*1000000000</f>
        <v>236000000000</v>
      </c>
      <c r="L444" s="49"/>
    </row>
    <row r="445" spans="8:23">
      <c r="H445" s="45"/>
      <c r="I445" s="45" t="s">
        <v>481</v>
      </c>
      <c r="J445" s="17">
        <f t="shared" ref="J445" si="1978">HEX2DEC(RIGHT(I445))</f>
        <v>4</v>
      </c>
      <c r="K445" s="49">
        <f t="shared" ref="K445" si="1979">HEX2DEC(LEFT(RIGHT(I445,2),1))</f>
        <v>1</v>
      </c>
    </row>
    <row r="446" spans="8:23">
      <c r="H446" s="45"/>
      <c r="I446" s="45" t="s">
        <v>1246</v>
      </c>
      <c r="J446" s="17">
        <f t="shared" ref="J446:J448" si="1980">HEX2DEC(I446)</f>
        <v>2892</v>
      </c>
      <c r="K446" s="49">
        <f t="shared" ref="K446" si="1981">J446*$B$3</f>
        <v>234.33876000000001</v>
      </c>
      <c r="L446" s="49">
        <f t="shared" ref="L446" si="1982">K446+K447+K448</f>
        <v>236253957626.33875</v>
      </c>
      <c r="M446" s="50">
        <f t="shared" ref="M446" si="1983">J449+1</f>
        <v>5</v>
      </c>
      <c r="N446" s="49">
        <f t="shared" ref="N446" si="1984">IF(AND($M446=1,$K449=1,$M450=1,$K453=0),$L450-$L446,IF(AND($M446=1,$K449=1,$M454=1,$K457=0),$L454-$L446,IF(AND($M446=1,$K449=1,$M458=1,$K461=0),$L458-$L446,IF(AND($M446=1,$K449=1,$M462=1,$K465=0),$L462-$L446,0))))</f>
        <v>0</v>
      </c>
      <c r="O446" s="49">
        <f t="shared" ref="O446" si="1985">IF(AND($M446=1,$K449=1,$M450=2,$K453=1),$L450-$L446,IF(AND($M446=1,$K449=1,$M454=2,$K457=1),$L454-$L446,IF(AND($M446=1,$K449=1,$M458=2,$K461=1),$L458-$L446,IF(AND($M446=1,$K449=1,$M462=2,$K465=1),$L462-$L446,0))))</f>
        <v>0</v>
      </c>
      <c r="P446" s="49">
        <f t="shared" ref="P446" si="1986">IF(AND($M446=2,$K449=1,$M450=2,$K453=0),$L450-$L446,IF(AND($M446=2,$K449=1,$M454=2,$K457=0),$L454-$L446,IF(AND($M446=2,$K449=1,$M458=2,$K461=0),$L458-$L446,IF(AND($M446=2,$K449=1,$M462=2,$K465=0),$L462-$L446,0))))</f>
        <v>0</v>
      </c>
      <c r="Q446" s="49">
        <f t="shared" ref="Q446" si="1987">IF(AND($M446=2,$K449=1,$M450=3,$K453=1),$L450-$L446,IF(AND($M446=2,$K449=1,$M454=3,$K457=1),$L454-$L446,IF(AND($M446=2,$K449=1,$M458=3,$K461=1),$L458-$L446,IF(AND($M446=2,$K449=1,$M462=3,$K465=1),$L462-$L446,0))))</f>
        <v>0</v>
      </c>
      <c r="R446" s="49">
        <f t="shared" ref="R446" si="1988">IF(AND($M446=3,$K449=1,$M450=3,$K453=0),$L450-$L446,IF(AND($M446=3,$K449=1,$M454=3,$K457=0),$L454-$L446,IF(AND($M446=3,$K449=1,$M458=3,$K461=0),$L458-$L446,IF(AND($M446=3,$K449=1,$M462=3,$K465=0),$L462-$L446,0))))</f>
        <v>0</v>
      </c>
      <c r="S446" s="49">
        <f t="shared" ref="S446" si="1989">IF(AND($M446=3,$K449=1,$M450=4,$K453=1),$L450-$L446,IF(AND($M446=3,$K449=1,$M454=4,$K457=1),$L454-$L446,IF(AND($M446=3,$K449=1,$M458=4,$K461=1),$L458-$L446,IF(AND($M446=3,$K449=1,$M462=4,$K465=1),$L462-$L446,0))))</f>
        <v>0</v>
      </c>
      <c r="T446" s="49">
        <f t="shared" ref="T446" si="1990">IF(AND($M446=4,$K449=1,$M450=4,$K453=0),$L450-$L446,IF(AND($M446=4,$K449=1,$M454=4,$K457=0),$L454-$L446,IF(AND($M448=3,$K449=1,$M458=4,$K461=0),$L458-$L446,IF(AND($M446=4,$K449=1,$M462=4,$K465=0),$L462-$L446,0))))</f>
        <v>0</v>
      </c>
      <c r="U446" s="49">
        <f t="shared" ref="U446" si="1991">IF(AND($M446=4,$K449=1,$M450=5,$K453=1),$L450-$L446,IF(AND($M446=4,$K449=1,$M454=5,$K457=1),$L454-$L446,IF(AND($M446=4,$K449=1,$M458=5,$K461=1),$L458-$L446,IF(AND($M446=4,$K449=1,$M462=5,$K465=1),$L462-$L446,0))))</f>
        <v>0</v>
      </c>
      <c r="V446" s="49">
        <f t="shared" ref="V446" si="1992">IF(AND($M446=5,$K449=1,$M450=5,$K453=0),$L450-$L446,IF(AND($M446=5,$K449=1,$M454=5,$K457=0),$L454-$L446,IF(AND($M448=5,$K449=1,$M458=5,$K461=0),$L458-$L446,IF(AND($M446=5,$K449=1,$M462=5,$K465=0),$L462-$L446,0))))</f>
        <v>0</v>
      </c>
      <c r="W446" s="49">
        <f t="shared" ref="W446" si="1993">IF(AND($M446=5,$K449=1,$M450=1,$K453=1),$L450-$L446,IF(AND($M446=5,$K449=1,$M454=1,$K457=1),$L454-$L446,IF(AND($M446=5,$K449=1,$M458=1,$K461=1),$L458-$L446,IF(AND($M446=5,$K449=1,$M462=1,$K465=1),$L462-$L446,0))))</f>
        <v>0</v>
      </c>
    </row>
    <row r="447" spans="8:23">
      <c r="H447" s="45"/>
      <c r="I447" s="45" t="s">
        <v>1467</v>
      </c>
      <c r="J447" s="17">
        <f t="shared" si="1980"/>
        <v>31744674</v>
      </c>
      <c r="K447" s="49">
        <f t="shared" ref="K447" si="1994">J447*$B$2</f>
        <v>253957392</v>
      </c>
      <c r="L447" s="49"/>
    </row>
    <row r="448" spans="8:23">
      <c r="H448" s="45"/>
      <c r="I448" s="45" t="s">
        <v>1457</v>
      </c>
      <c r="J448" s="17">
        <f t="shared" si="1980"/>
        <v>236</v>
      </c>
      <c r="K448" s="49">
        <f t="shared" ref="K448" si="1995">J448*1000000000</f>
        <v>236000000000</v>
      </c>
      <c r="L448" s="49"/>
    </row>
    <row r="449" spans="8:23">
      <c r="H449" s="45"/>
      <c r="I449" s="45" t="s">
        <v>1226</v>
      </c>
      <c r="J449" s="17">
        <f t="shared" ref="J449" si="1996">HEX2DEC(RIGHT(I449))</f>
        <v>4</v>
      </c>
      <c r="K449" s="49">
        <f t="shared" ref="K449" si="1997">HEX2DEC(LEFT(RIGHT(I449,2),1))</f>
        <v>0</v>
      </c>
    </row>
    <row r="450" spans="8:23">
      <c r="H450" s="45"/>
      <c r="I450" s="45" t="s">
        <v>1468</v>
      </c>
      <c r="J450" s="17">
        <f t="shared" ref="J450:J452" si="1998">HEX2DEC(I450)</f>
        <v>4370</v>
      </c>
      <c r="K450" s="49">
        <f t="shared" ref="K450" si="1999">J450*$B$3</f>
        <v>354.10110000000003</v>
      </c>
      <c r="L450" s="49">
        <f t="shared" ref="L450" si="2000">K450+K451+K452</f>
        <v>237253967474.1011</v>
      </c>
      <c r="M450" s="50">
        <f t="shared" ref="M450" si="2001">J453+1</f>
        <v>2</v>
      </c>
      <c r="N450" s="49">
        <f t="shared" ref="N450" si="2002">IF(AND($M450=1,$K453=1,$M454=1,$K457=0),$L454-$L450,IF(AND($M450=1,$K453=1,$M458=1,$K461=0),$L458-$L450,IF(AND($M450=1,$K453=1,$M462=1,$K465=0),$L462-$L450,IF(AND($M450=1,$K453=1,$M466=1,$K469=0),$L466-$L450,0))))</f>
        <v>0</v>
      </c>
      <c r="O450" s="49">
        <f t="shared" ref="O450" si="2003">IF(AND($M450=1,$K453=1,$M454=2,$K457=1),$L454-$L450,IF(AND($M450=1,$K453=1,$M458=2,$K461=1),$L458-$L450,IF(AND($M450=1,$K453=1,$M462=2,$K465=1),$L462-$L450,IF(AND($M450=1,$K453=1,$M466=2,$K469=1),$L466-$L450,0))))</f>
        <v>0</v>
      </c>
      <c r="P450" s="49">
        <f t="shared" ref="P450" si="2004">IF(AND($M450=2,$K453=1,$M454=2,$K457=0),$L454-$L450,IF(AND($M450=2,$K453=1,$M458=2,$K461=0),$L458-$L450,IF(AND($M450=2,$K453=1,$M462=2,$K465=0),$L462-$L450,IF(AND($M450=2,$K453=1,$M466=2,$K469=0),$L466-$L450,0))))</f>
        <v>1021.4070434570312</v>
      </c>
      <c r="Q450" s="49">
        <f t="shared" ref="Q450" si="2005">IF(AND($M450=2,$K453=1,$M454=3,$K457=1),$L454-$L450,IF(AND($M450=2,$K453=1,$M458=3,$K461=1),$L458-$L450,IF(AND($M450=2,$K453=1,$M462=3,$K465=1),$L462-$L450,IF(AND($M450=2,$K453=1,$M466=3,$K469=1),$L466-$L450,0))))</f>
        <v>544.65509033203125</v>
      </c>
      <c r="R450" s="49">
        <f t="shared" ref="R450" si="2006">IF(AND($M450=3,$K453=1,$M454=3,$K457=0),$L454-$L450,IF(AND($M450=3,$K453=1,$M458=3,$K461=0),$L458-$L450,IF(AND($M450=3,$K453=1,$M462=3,$K465=0),$L462-$L450,IF(AND($M450=3,$K453=1,$M466=3,$K469=0),$L466-$L450,0))))</f>
        <v>0</v>
      </c>
      <c r="S450" s="49">
        <f t="shared" ref="S450" si="2007">IF(AND($M450=3,$K453=1,$M454=4,$K457=1),$L454-$L450,IF(AND($M450=3,$K453=1,$M458=4,$K461=1),$L458-$L450,IF(AND($M450=3,$K453=1,$M462=4,$K465=1),$L462-$L450,IF(AND($M450=3,$K453=1,$M466=4,$K469=1),$L466-$L450,0))))</f>
        <v>0</v>
      </c>
      <c r="T450" s="49">
        <f t="shared" ref="T450" si="2008">IF(AND($M450=4,$K453=1,$M454=4,$K457=0),$L454-$L450,IF(AND($M450=4,$K453=1,$M458=4,$K461=0),$L458-$L450,IF(AND($M452=3,$K453=1,$M462=4,$K465=0),$L462-$L450,IF(AND($M450=4,$K453=1,$M466=4,$K469=0),$L466-$L450,0))))</f>
        <v>0</v>
      </c>
      <c r="U450" s="49">
        <f t="shared" ref="U450" si="2009">IF(AND($M450=4,$K453=1,$M454=5,$K457=1),$L454-$L450,IF(AND($M450=4,$K453=1,$M458=5,$K461=1),$L458-$L450,IF(AND($M450=4,$K453=1,$M462=5,$K465=1),$L462-$L450,IF(AND($M450=4,$K453=1,$M466=5,$K469=1),$L466-$L450,0))))</f>
        <v>0</v>
      </c>
      <c r="V450" s="49">
        <f t="shared" ref="V450" si="2010">IF(AND($M450=5,$K453=1,$M454=5,$K457=0),$L454-$L450,IF(AND($M450=5,$K453=1,$M458=5,$K461=0),$L458-$L450,IF(AND($M452=5,$K453=1,$M462=5,$K465=0),$L462-$L450,IF(AND($M450=5,$K453=1,$M466=5,$K469=0),$L466-$L450,0))))</f>
        <v>0</v>
      </c>
      <c r="W450" s="49">
        <f t="shared" ref="W450" si="2011">IF(AND($M450=5,$K453=1,$M454=1,$K457=1),$L454-$L450,IF(AND($M450=5,$K453=1,$M458=1,$K461=1),$L458-$L450,IF(AND($M450=5,$K453=1,$M462=1,$K465=1),$L462-$L450,IF(AND($M450=5,$K453=1,$M466=1,$K469=1),$L466-$L450,0))))</f>
        <v>0</v>
      </c>
    </row>
    <row r="451" spans="8:23">
      <c r="H451" s="45"/>
      <c r="I451" s="45" t="s">
        <v>1469</v>
      </c>
      <c r="J451" s="17">
        <f t="shared" si="1998"/>
        <v>31745890</v>
      </c>
      <c r="K451" s="49">
        <f t="shared" ref="K451" si="2012">J451*$B$2</f>
        <v>253967120</v>
      </c>
      <c r="L451" s="49"/>
    </row>
    <row r="452" spans="8:23">
      <c r="H452" s="45"/>
      <c r="I452" s="45" t="s">
        <v>1470</v>
      </c>
      <c r="J452" s="17">
        <f t="shared" si="1998"/>
        <v>237</v>
      </c>
      <c r="K452" s="49">
        <f t="shared" ref="K452" si="2013">J452*1000000000</f>
        <v>237000000000</v>
      </c>
      <c r="L452" s="49"/>
    </row>
    <row r="453" spans="8:23">
      <c r="H453" s="45"/>
      <c r="I453" s="45" t="s">
        <v>437</v>
      </c>
      <c r="J453" s="17">
        <f t="shared" ref="J453" si="2014">HEX2DEC(RIGHT(I453))</f>
        <v>1</v>
      </c>
      <c r="K453" s="49">
        <f t="shared" ref="K453" si="2015">HEX2DEC(LEFT(RIGHT(I453,2),1))</f>
        <v>1</v>
      </c>
    </row>
    <row r="454" spans="8:23">
      <c r="H454" s="45"/>
      <c r="I454" s="45" t="s">
        <v>1471</v>
      </c>
      <c r="J454" s="17">
        <f t="shared" ref="J454:J456" si="2016">HEX2DEC(I454)</f>
        <v>4773</v>
      </c>
      <c r="K454" s="49">
        <f t="shared" ref="K454" si="2017">J454*$B$3</f>
        <v>386.75619</v>
      </c>
      <c r="L454" s="49">
        <f t="shared" ref="L454" si="2018">K454+K455+K456</f>
        <v>237253968018.7562</v>
      </c>
      <c r="M454" s="50">
        <f t="shared" ref="M454" si="2019">J457+1</f>
        <v>3</v>
      </c>
      <c r="N454" s="49">
        <f t="shared" ref="N454" si="2020">IF(AND($M454=1,$K457=1,$M458=1,$K461=0),$L458-$L454,IF(AND($M454=1,$K457=1,$M462=1,$K465=0),$L462-$L454,IF(AND($M454=1,$K457=1,$M466=1,$K469=0),$L466-$L454,IF(AND($M454=1,$K457=1,$M470=1,$K473=0),$L470-$L454,0))))</f>
        <v>0</v>
      </c>
      <c r="O454" s="49">
        <f t="shared" ref="O454" si="2021">IF(AND($M454=1,$K457=1,$M458=2,$K461=1),$L458-$L454,IF(AND($M454=1,$K457=1,$M462=2,$K465=1),$L462-$L454,IF(AND($M454=1,$K457=1,$M466=2,$K469=1),$L466-$L454,IF(AND($M454=1,$K457=1,$M470=2,$K473=1),$L470-$L454,0))))</f>
        <v>0</v>
      </c>
      <c r="P454" s="49">
        <f t="shared" ref="P454" si="2022">IF(AND($M454=2,$K457=1,$M458=2,$K461=0),$L458-$L454,IF(AND($M454=2,$K457=1,$M462=2,$K465=0),$L462-$L454,IF(AND($M454=2,$K457=1,$M466=2,$K469=0),$L466-$L454,IF(AND($M454=2,$K457=1,$M470=2,$K473=0),$L470-$L454,0))))</f>
        <v>0</v>
      </c>
      <c r="Q454" s="49">
        <f t="shared" ref="Q454" si="2023">IF(AND($M454=2,$K457=1,$M458=3,$K461=1),$L458-$L454,IF(AND($M454=2,$K457=1,$M462=3,$K465=1),$L462-$L454,IF(AND($M454=2,$K457=1,$M466=3,$K469=1),$L466-$L454,IF(AND($M454=2,$K457=1,$M470=3,$K473=1),$L470-$L454,0))))</f>
        <v>0</v>
      </c>
      <c r="R454" s="49">
        <f t="shared" ref="R454" si="2024">IF(AND($M454=3,$K457=1,$M458=3,$K461=0),$L458-$L454,IF(AND($M454=3,$K457=1,$M462=3,$K465=0),$L462-$L454,IF(AND($M454=3,$K457=1,$M466=3,$K469=0),$L466-$L454,IF(AND($M454=3,$K457=1,$M470=3,$K473=0),$L470-$L454,0))))</f>
        <v>963.63265991210937</v>
      </c>
      <c r="S454" s="49">
        <f t="shared" ref="S454" si="2025">IF(AND($M454=3,$K457=1,$M458=4,$K461=1),$L458-$L454,IF(AND($M454=3,$K457=1,$M462=4,$K465=1),$L462-$L454,IF(AND($M454=3,$K457=1,$M466=4,$K469=1),$L466-$L454,IF(AND($M454=3,$K457=1,$M470=4,$K473=1),$L470-$L454,0))))</f>
        <v>9451.8497619628906</v>
      </c>
      <c r="T454" s="49">
        <f t="shared" ref="T454" si="2026">IF(AND($M454=4,$K457=1,$M458=4,$K461=0),$L458-$L454,IF(AND($M454=4,$K457=1,$M462=4,$K465=0),$L462-$L454,IF(AND($M456=3,$K457=1,$M466=4,$K469=0),$L466-$L454,IF(AND($M454=4,$K457=1,$M470=4,$K473=0),$L470-$L454,0))))</f>
        <v>0</v>
      </c>
      <c r="U454" s="49">
        <f t="shared" ref="U454" si="2027">IF(AND($M454=4,$K457=1,$M458=5,$K461=1),$L458-$L454,IF(AND($M454=4,$K457=1,$M462=5,$K465=1),$L462-$L454,IF(AND($M454=4,$K457=1,$M466=5,$K469=1),$L466-$L454,IF(AND($M454=4,$K457=1,$M470=5,$K473=1),$L470-$L454,0))))</f>
        <v>0</v>
      </c>
      <c r="V454" s="49">
        <f t="shared" ref="V454" si="2028">IF(AND($M454=5,$K457=1,$M458=5,$K461=0),$L458-$L454,IF(AND($M454=5,$K457=1,$M462=5,$K465=0),$L462-$L454,IF(AND($M456=5,$K457=1,$M466=5,$K469=0),$L466-$L454,IF(AND($M454=5,$K457=1,$M470=5,$K473=0),$L470-$L454,0))))</f>
        <v>0</v>
      </c>
      <c r="W454" s="49">
        <f t="shared" ref="W454" si="2029">IF(AND($M454=5,$K457=1,$M458=1,$K461=1),$L458-$L454,IF(AND($M454=5,$K457=1,$M462=1,$K465=1),$L462-$L454,IF(AND($M454=5,$K457=1,$M466=1,$K469=1),$L466-$L454,IF(AND($M454=5,$K457=1,$M470=1,$K473=1),$L470-$L454,0))))</f>
        <v>0</v>
      </c>
    </row>
    <row r="455" spans="8:23">
      <c r="H455" s="45"/>
      <c r="I455" s="45" t="s">
        <v>1472</v>
      </c>
      <c r="J455" s="17">
        <f t="shared" si="2016"/>
        <v>31745954</v>
      </c>
      <c r="K455" s="49">
        <f t="shared" ref="K455" si="2030">J455*$B$2</f>
        <v>253967632</v>
      </c>
      <c r="L455" s="49"/>
    </row>
    <row r="456" spans="8:23">
      <c r="H456" s="45"/>
      <c r="I456" s="45" t="s">
        <v>1470</v>
      </c>
      <c r="J456" s="17">
        <f t="shared" si="2016"/>
        <v>237</v>
      </c>
      <c r="K456" s="49">
        <f t="shared" ref="K456" si="2031">J456*1000000000</f>
        <v>237000000000</v>
      </c>
      <c r="L456" s="49"/>
    </row>
    <row r="457" spans="8:23">
      <c r="H457" s="45"/>
      <c r="I457" s="45" t="s">
        <v>482</v>
      </c>
      <c r="J457" s="17">
        <f t="shared" ref="J457" si="2032">HEX2DEC(RIGHT(I457))</f>
        <v>2</v>
      </c>
      <c r="K457" s="49">
        <f t="shared" ref="K457" si="2033">HEX2DEC(LEFT(RIGHT(I457,2),1))</f>
        <v>1</v>
      </c>
    </row>
    <row r="458" spans="8:23">
      <c r="H458" s="45"/>
      <c r="I458" s="45" t="s">
        <v>1228</v>
      </c>
      <c r="J458" s="17">
        <f t="shared" ref="J458:J460" si="2034">HEX2DEC(I458)</f>
        <v>4338</v>
      </c>
      <c r="K458" s="49">
        <f t="shared" ref="K458" si="2035">J458*$B$3</f>
        <v>351.50814000000003</v>
      </c>
      <c r="L458" s="49">
        <f t="shared" ref="L458" si="2036">K458+K459+K460</f>
        <v>237253968495.50815</v>
      </c>
      <c r="M458" s="50">
        <f t="shared" ref="M458" si="2037">J461+1</f>
        <v>2</v>
      </c>
      <c r="N458" s="49">
        <f t="shared" ref="N458" si="2038">IF(AND($M458=1,$K461=1,$M462=1,$K465=0),$L462-$L458,IF(AND($M458=1,$K461=1,$M466=1,$K469=0),$L466-$L458,IF(AND($M458=1,$K461=1,$M470=1,$K473=0),$L470-$L458,IF(AND($M458=1,$K461=1,$M474=1,$K477=0),$L474-$L458,0))))</f>
        <v>0</v>
      </c>
      <c r="O458" s="49">
        <f t="shared" ref="O458" si="2039">IF(AND($M458=1,$K461=1,$M462=2,$K465=1),$L462-$L458,IF(AND($M458=1,$K461=1,$M466=2,$K469=1),$L466-$L458,IF(AND($M458=1,$K461=1,$M470=2,$K473=1),$L470-$L458,IF(AND($M458=1,$K461=1,$M474=2,$K477=1),$L474-$L458,0))))</f>
        <v>0</v>
      </c>
      <c r="P458" s="49">
        <f t="shared" ref="P458" si="2040">IF(AND($M458=2,$K461=1,$M462=2,$K465=0),$L462-$L458,IF(AND($M458=2,$K461=1,$M466=2,$K469=0),$L466-$L458,IF(AND($M458=2,$K461=1,$M470=2,$K473=0),$L470-$L458,IF(AND($M458=2,$K461=1,$M474=2,$K477=0),$L474-$L458,0))))</f>
        <v>0</v>
      </c>
      <c r="Q458" s="49">
        <f t="shared" ref="Q458" si="2041">IF(AND($M458=2,$K461=1,$M462=3,$K465=1),$L462-$L458,IF(AND($M458=2,$K461=1,$M466=3,$K469=1),$L466-$L458,IF(AND($M458=2,$K461=1,$M470=3,$K473=1),$L470-$L458,IF(AND($M458=2,$K461=1,$M474=3,$K477=1),$L474-$L458,0))))</f>
        <v>0</v>
      </c>
      <c r="R458" s="49">
        <f t="shared" ref="R458" si="2042">IF(AND($M458=3,$K461=1,$M462=3,$K465=0),$L462-$L458,IF(AND($M458=3,$K461=1,$M466=3,$K469=0),$L466-$L458,IF(AND($M458=3,$K461=1,$M470=3,$K473=0),$L470-$L458,IF(AND($M458=3,$K461=1,$M474=3,$K477=0),$L474-$L458,0))))</f>
        <v>0</v>
      </c>
      <c r="S458" s="49">
        <f t="shared" ref="S458" si="2043">IF(AND($M458=3,$K461=1,$M462=4,$K465=1),$L462-$L458,IF(AND($M458=3,$K461=1,$M466=4,$K469=1),$L466-$L458,IF(AND($M458=3,$K461=1,$M470=4,$K473=1),$L470-$L458,IF(AND($M458=3,$K461=1,$M474=4,$K477=1),$L474-$L458,0))))</f>
        <v>0</v>
      </c>
      <c r="T458" s="49">
        <f t="shared" ref="T458" si="2044">IF(AND($M458=4,$K461=1,$M462=4,$K465=0),$L462-$L458,IF(AND($M458=4,$K461=1,$M466=4,$K469=0),$L466-$L458,IF(AND($M460=3,$K461=1,$M470=4,$K473=0),$L470-$L458,IF(AND($M458=4,$K461=1,$M474=4,$K477=0),$L474-$L458,0))))</f>
        <v>0</v>
      </c>
      <c r="U458" s="49">
        <f t="shared" ref="U458" si="2045">IF(AND($M458=4,$K461=1,$M462=5,$K465=1),$L462-$L458,IF(AND($M458=4,$K461=1,$M466=5,$K469=1),$L466-$L458,IF(AND($M458=4,$K461=1,$M470=5,$K473=1),$L470-$L458,IF(AND($M458=4,$K461=1,$M474=5,$K477=1),$L474-$L458,0))))</f>
        <v>0</v>
      </c>
      <c r="V458" s="49">
        <f t="shared" ref="V458" si="2046">IF(AND($M458=5,$K461=1,$M462=5,$K465=0),$L462-$L458,IF(AND($M458=5,$K461=1,$M466=5,$K469=0),$L466-$L458,IF(AND($M460=5,$K461=1,$M470=5,$K473=0),$L470-$L458,IF(AND($M458=5,$K461=1,$M474=5,$K477=0),$L474-$L458,0))))</f>
        <v>0</v>
      </c>
      <c r="W458" s="49">
        <f t="shared" ref="W458" si="2047">IF(AND($M458=5,$K461=1,$M462=1,$K465=1),$L462-$L458,IF(AND($M458=5,$K461=1,$M466=1,$K469=1),$L466-$L458,IF(AND($M458=5,$K461=1,$M470=1,$K473=1),$L470-$L458,IF(AND($M458=5,$K461=1,$M474=1,$K477=1),$L474-$L458,0))))</f>
        <v>0</v>
      </c>
    </row>
    <row r="459" spans="8:23">
      <c r="H459" s="45"/>
      <c r="I459" s="45" t="s">
        <v>1473</v>
      </c>
      <c r="J459" s="17">
        <f t="shared" si="2034"/>
        <v>31746018</v>
      </c>
      <c r="K459" s="49">
        <f t="shared" ref="K459" si="2048">J459*$B$2</f>
        <v>253968144</v>
      </c>
      <c r="L459" s="49"/>
    </row>
    <row r="460" spans="8:23">
      <c r="H460" s="45"/>
      <c r="I460" s="45" t="s">
        <v>1470</v>
      </c>
      <c r="J460" s="17">
        <f t="shared" si="2034"/>
        <v>237</v>
      </c>
      <c r="K460" s="49">
        <f t="shared" ref="K460" si="2049">J460*1000000000</f>
        <v>237000000000</v>
      </c>
      <c r="L460" s="49"/>
    </row>
    <row r="461" spans="8:23">
      <c r="H461" s="45"/>
      <c r="I461" s="45" t="s">
        <v>484</v>
      </c>
      <c r="J461" s="17">
        <f t="shared" ref="J461" si="2050">HEX2DEC(RIGHT(I461))</f>
        <v>1</v>
      </c>
      <c r="K461" s="49">
        <f t="shared" ref="K461" si="2051">HEX2DEC(LEFT(RIGHT(I461,2),1))</f>
        <v>0</v>
      </c>
    </row>
    <row r="462" spans="8:23">
      <c r="H462" s="45"/>
      <c r="I462" s="45" t="s">
        <v>667</v>
      </c>
      <c r="J462" s="17">
        <f t="shared" ref="J462:J464" si="2052">HEX2DEC(I462)</f>
        <v>4028</v>
      </c>
      <c r="K462" s="49">
        <f t="shared" ref="K462" si="2053">J462*$B$3</f>
        <v>326.38884000000002</v>
      </c>
      <c r="L462" s="49">
        <f t="shared" ref="L462" si="2054">K462+K463+K464</f>
        <v>237253968982.38885</v>
      </c>
      <c r="M462" s="50">
        <f t="shared" ref="M462" si="2055">J465+1</f>
        <v>3</v>
      </c>
      <c r="N462" s="49">
        <f t="shared" ref="N462" si="2056">IF(AND($M462=1,$K465=1,$M466=1,$K469=0),$L466-$L462,IF(AND($M462=1,$K465=1,$M470=1,$K473=0),$L470-$L462,IF(AND($M462=1,$K465=1,$M474=1,$K477=0),$L474-$L462,IF(AND($M462=1,$K465=1,$M478=1,$K481=0),$L478-$L462,0))))</f>
        <v>0</v>
      </c>
      <c r="O462" s="49">
        <f t="shared" ref="O462" si="2057">IF(AND($M462=1,$K465=1,$M466=2,$K469=1),$L466-$L462,IF(AND($M462=1,$K465=1,$M470=2,$K473=1),$L470-$L462,IF(AND($M462=1,$K465=1,$M474=2,$K477=1),$L474-$L462,IF(AND($M462=1,$K465=1,$M478=2,$K481=1),$L478-$L462,0))))</f>
        <v>0</v>
      </c>
      <c r="P462" s="49">
        <f t="shared" ref="P462" si="2058">IF(AND($M462=2,$K465=1,$M466=2,$K469=0),$L466-$L462,IF(AND($M462=2,$K465=1,$M470=2,$K473=0),$L470-$L462,IF(AND($M462=2,$K465=1,$M474=2,$K477=0),$L474-$L462,IF(AND($M462=2,$K465=1,$M478=2,$K481=0),$L478-$L462,0))))</f>
        <v>0</v>
      </c>
      <c r="Q462" s="49">
        <f t="shared" ref="Q462" si="2059">IF(AND($M462=2,$K465=1,$M466=3,$K469=1),$L466-$L462,IF(AND($M462=2,$K465=1,$M470=3,$K473=1),$L470-$L462,IF(AND($M462=2,$K465=1,$M474=3,$K477=1),$L474-$L462,IF(AND($M462=2,$K465=1,$M478=3,$K481=1),$L478-$L462,0))))</f>
        <v>0</v>
      </c>
      <c r="R462" s="49">
        <f t="shared" ref="R462" si="2060">IF(AND($M462=3,$K465=1,$M466=3,$K469=0),$L466-$L462,IF(AND($M462=3,$K465=1,$M470=3,$K473=0),$L470-$L462,IF(AND($M462=3,$K465=1,$M474=3,$K477=0),$L474-$L462,IF(AND($M462=3,$K465=1,$M478=3,$K481=0),$L478-$L462,0))))</f>
        <v>0</v>
      </c>
      <c r="S462" s="49">
        <f t="shared" ref="S462" si="2061">IF(AND($M462=3,$K465=1,$M466=4,$K469=1),$L466-$L462,IF(AND($M462=3,$K465=1,$M470=4,$K473=1),$L470-$L462,IF(AND($M462=3,$K465=1,$M474=4,$K477=1),$L474-$L462,IF(AND($M462=3,$K465=1,$M478=4,$K481=1),$L478-$L462,0))))</f>
        <v>0</v>
      </c>
      <c r="T462" s="49">
        <f t="shared" ref="T462" si="2062">IF(AND($M462=4,$K465=1,$M466=4,$K469=0),$L466-$L462,IF(AND($M462=4,$K465=1,$M470=4,$K473=0),$L470-$L462,IF(AND($M464=3,$K465=1,$M474=4,$K477=0),$L474-$L462,IF(AND($M462=4,$K465=1,$M478=4,$K481=0),$L478-$L462,0))))</f>
        <v>0</v>
      </c>
      <c r="U462" s="49">
        <f t="shared" ref="U462" si="2063">IF(AND($M462=4,$K465=1,$M466=5,$K469=1),$L466-$L462,IF(AND($M462=4,$K465=1,$M470=5,$K473=1),$L470-$L462,IF(AND($M462=4,$K465=1,$M474=5,$K477=1),$L474-$L462,IF(AND($M462=4,$K465=1,$M478=5,$K481=1),$L478-$L462,0))))</f>
        <v>0</v>
      </c>
      <c r="V462" s="49">
        <f t="shared" ref="V462" si="2064">IF(AND($M462=5,$K465=1,$M466=5,$K469=0),$L466-$L462,IF(AND($M462=5,$K465=1,$M470=5,$K473=0),$L470-$L462,IF(AND($M464=5,$K465=1,$M474=5,$K477=0),$L474-$L462,IF(AND($M462=5,$K465=1,$M478=5,$K481=0),$L478-$L462,0))))</f>
        <v>0</v>
      </c>
      <c r="W462" s="49">
        <f t="shared" ref="W462" si="2065">IF(AND($M462=5,$K465=1,$M466=1,$K469=1),$L466-$L462,IF(AND($M462=5,$K465=1,$M470=1,$K473=1),$L470-$L462,IF(AND($M462=5,$K465=1,$M474=1,$K477=1),$L474-$L462,IF(AND($M462=5,$K465=1,$M478=1,$K481=1),$L478-$L462,0))))</f>
        <v>0</v>
      </c>
    </row>
    <row r="463" spans="8:23">
      <c r="H463" s="45"/>
      <c r="I463" s="45" t="s">
        <v>1474</v>
      </c>
      <c r="J463" s="17">
        <f t="shared" si="2052"/>
        <v>31746082</v>
      </c>
      <c r="K463" s="49">
        <f t="shared" ref="K463" si="2066">J463*$B$2</f>
        <v>253968656</v>
      </c>
      <c r="L463" s="49"/>
    </row>
    <row r="464" spans="8:23">
      <c r="H464" s="45"/>
      <c r="I464" s="45" t="s">
        <v>1470</v>
      </c>
      <c r="J464" s="17">
        <f t="shared" si="2052"/>
        <v>237</v>
      </c>
      <c r="K464" s="49">
        <f t="shared" ref="K464" si="2067">J464*1000000000</f>
        <v>237000000000</v>
      </c>
      <c r="L464" s="49"/>
    </row>
    <row r="465" spans="8:23">
      <c r="H465" s="45"/>
      <c r="I465" s="45" t="s">
        <v>706</v>
      </c>
      <c r="J465" s="17">
        <f t="shared" ref="J465" si="2068">HEX2DEC(RIGHT(I465))</f>
        <v>2</v>
      </c>
      <c r="K465" s="49">
        <f t="shared" ref="K465" si="2069">HEX2DEC(LEFT(RIGHT(I465,2),1))</f>
        <v>0</v>
      </c>
    </row>
    <row r="466" spans="8:23">
      <c r="H466" s="45"/>
      <c r="I466" s="45" t="s">
        <v>1475</v>
      </c>
      <c r="J466" s="17">
        <f t="shared" ref="J466:J468" si="2070">HEX2DEC(I466)</f>
        <v>1365</v>
      </c>
      <c r="K466" s="49">
        <f t="shared" ref="K466" si="2071">J466*$B$3</f>
        <v>110.60595000000001</v>
      </c>
      <c r="L466" s="49">
        <f t="shared" ref="L466" si="2072">K466+K467+K468</f>
        <v>237253977470.60596</v>
      </c>
      <c r="M466" s="50">
        <f t="shared" ref="M466" si="2073">J469+1</f>
        <v>4</v>
      </c>
      <c r="N466" s="49">
        <f t="shared" ref="N466" si="2074">IF(AND($M466=1,$K469=1,$M470=1,$K473=0),$L470-$L466,IF(AND($M466=1,$K469=1,$M474=1,$K477=0),$L474-$L466,IF(AND($M466=1,$K469=1,$M478=1,$K481=0),$L478-$L466,IF(AND($M466=1,$K469=1,$M482=1,$K485=0),$L482-$L466,0))))</f>
        <v>0</v>
      </c>
      <c r="O466" s="49">
        <f t="shared" ref="O466" si="2075">IF(AND($M466=1,$K469=1,$M470=2,$K473=1),$L470-$L466,IF(AND($M466=1,$K469=1,$M474=2,$K477=1),$L474-$L466,IF(AND($M466=1,$K469=1,$M478=2,$K481=1),$L478-$L466,IF(AND($M466=1,$K469=1,$M482=2,$K485=1),$L482-$L466,0))))</f>
        <v>0</v>
      </c>
      <c r="P466" s="49">
        <f t="shared" ref="P466" si="2076">IF(AND($M466=2,$K469=1,$M470=2,$K473=0),$L470-$L466,IF(AND($M466=2,$K469=1,$M474=2,$K477=0),$L474-$L466,IF(AND($M466=2,$K469=1,$M478=2,$K481=0),$L478-$L466,IF(AND($M466=2,$K469=1,$M482=2,$K485=0),$L482-$L466,0))))</f>
        <v>0</v>
      </c>
      <c r="Q466" s="49">
        <f t="shared" ref="Q466" si="2077">IF(AND($M466=2,$K469=1,$M470=3,$K473=1),$L470-$L466,IF(AND($M466=2,$K469=1,$M474=3,$K477=1),$L474-$L466,IF(AND($M466=2,$K469=1,$M478=3,$K481=1),$L478-$L466,IF(AND($M466=2,$K469=1,$M482=3,$K485=1),$L482-$L466,0))))</f>
        <v>0</v>
      </c>
      <c r="R466" s="49">
        <f t="shared" ref="R466" si="2078">IF(AND($M466=3,$K469=1,$M470=3,$K473=0),$L470-$L466,IF(AND($M466=3,$K469=1,$M474=3,$K477=0),$L474-$L466,IF(AND($M466=3,$K469=1,$M478=3,$K481=0),$L478-$L466,IF(AND($M466=3,$K469=1,$M482=3,$K485=0),$L482-$L466,0))))</f>
        <v>0</v>
      </c>
      <c r="S466" s="49">
        <f t="shared" ref="S466" si="2079">IF(AND($M466=3,$K469=1,$M470=4,$K473=1),$L470-$L466,IF(AND($M466=3,$K469=1,$M474=4,$K477=1),$L474-$L466,IF(AND($M466=3,$K469=1,$M478=4,$K481=1),$L478-$L466,IF(AND($M466=3,$K469=1,$M482=4,$K485=1),$L482-$L466,0))))</f>
        <v>0</v>
      </c>
      <c r="T466" s="49">
        <f t="shared" ref="T466" si="2080">IF(AND($M466=4,$K469=1,$M470=4,$K473=0),$L470-$L466,IF(AND($M466=4,$K469=1,$M474=4,$K477=0),$L474-$L466,IF(AND($M468=3,$K469=1,$M478=4,$K481=0),$L478-$L466,IF(AND($M466=4,$K469=1,$M482=4,$K485=0),$L482-$L466,0))))</f>
        <v>1020.2201538085937</v>
      </c>
      <c r="U466" s="49">
        <f t="shared" ref="U466" si="2081">IF(AND($M466=4,$K469=1,$M470=5,$K473=1),$L470-$L466,IF(AND($M466=4,$K469=1,$M474=5,$K477=1),$L474-$L466,IF(AND($M466=4,$K469=1,$M478=5,$K481=1),$L478-$L466,IF(AND($M466=4,$K469=1,$M482=5,$K485=1),$L482-$L466,0))))</f>
        <v>12324.544525146484</v>
      </c>
      <c r="V466" s="49">
        <f t="shared" ref="V466" si="2082">IF(AND($M466=5,$K469=1,$M470=5,$K473=0),$L470-$L466,IF(AND($M466=5,$K469=1,$M474=5,$K477=0),$L474-$L466,IF(AND($M468=5,$K469=1,$M478=5,$K481=0),$L478-$L466,IF(AND($M466=5,$K469=1,$M482=5,$K485=0),$L482-$L466,0))))</f>
        <v>0</v>
      </c>
      <c r="W466" s="49">
        <f t="shared" ref="W466" si="2083">IF(AND($M466=5,$K469=1,$M470=1,$K473=1),$L470-$L466,IF(AND($M466=5,$K469=1,$M474=1,$K477=1),$L474-$L466,IF(AND($M466=5,$K469=1,$M478=1,$K481=1),$L478-$L466,IF(AND($M466=5,$K469=1,$M482=1,$K485=1),$L482-$L466,0))))</f>
        <v>0</v>
      </c>
    </row>
    <row r="467" spans="8:23">
      <c r="H467" s="45"/>
      <c r="I467" s="45" t="s">
        <v>1476</v>
      </c>
      <c r="J467" s="17">
        <f t="shared" si="2070"/>
        <v>31747170</v>
      </c>
      <c r="K467" s="49">
        <f t="shared" ref="K467" si="2084">J467*$B$2</f>
        <v>253977360</v>
      </c>
      <c r="L467" s="49"/>
    </row>
    <row r="468" spans="8:23">
      <c r="H468" s="45"/>
      <c r="I468" s="45" t="s">
        <v>1470</v>
      </c>
      <c r="J468" s="17">
        <f t="shared" si="2070"/>
        <v>237</v>
      </c>
      <c r="K468" s="49">
        <f t="shared" ref="K468" si="2085">J468*1000000000</f>
        <v>237000000000</v>
      </c>
      <c r="L468" s="49"/>
    </row>
    <row r="469" spans="8:23">
      <c r="H469" s="45"/>
      <c r="I469" s="45" t="s">
        <v>491</v>
      </c>
      <c r="J469" s="17">
        <f t="shared" ref="J469" si="2086">HEX2DEC(RIGHT(I469))</f>
        <v>3</v>
      </c>
      <c r="K469" s="49">
        <f t="shared" ref="K469" si="2087">HEX2DEC(LEFT(RIGHT(I469,2),1))</f>
        <v>1</v>
      </c>
    </row>
    <row r="470" spans="8:23">
      <c r="H470" s="45"/>
      <c r="I470" s="45" t="s">
        <v>1477</v>
      </c>
      <c r="J470" s="17">
        <f t="shared" ref="J470:J472" si="2088">HEX2DEC(I470)</f>
        <v>7637</v>
      </c>
      <c r="K470" s="49">
        <f t="shared" ref="K470" si="2089">J470*$B$3</f>
        <v>618.82611000000009</v>
      </c>
      <c r="L470" s="49">
        <f t="shared" ref="L470" si="2090">K470+K471+K472</f>
        <v>237253978490.82611</v>
      </c>
      <c r="M470" s="50">
        <f t="shared" ref="M470" si="2091">J473+1</f>
        <v>4</v>
      </c>
      <c r="N470" s="49">
        <f t="shared" ref="N470" si="2092">IF(AND($M470=1,$K473=1,$M474=1,$K477=0),$L474-$L470,IF(AND($M470=1,$K473=1,$M478=1,$K481=0),$L478-$L470,IF(AND($M470=1,$K473=1,$M482=1,$K485=0),$L482-$L470,IF(AND($M470=1,$K473=1,$M486=1,$K489=0),$L486-$L470,0))))</f>
        <v>0</v>
      </c>
      <c r="O470" s="49">
        <f t="shared" ref="O470" si="2093">IF(AND($M470=1,$K473=1,$M474=2,$K477=1),$L474-$L470,IF(AND($M470=1,$K473=1,$M478=2,$K481=1),$L478-$L470,IF(AND($M470=1,$K473=1,$M482=2,$K485=1),$L482-$L470,IF(AND($M470=1,$K473=1,$M486=2,$K489=1),$L486-$L470,0))))</f>
        <v>0</v>
      </c>
      <c r="P470" s="49">
        <f t="shared" ref="P470" si="2094">IF(AND($M470=2,$K473=1,$M474=2,$K477=0),$L474-$L470,IF(AND($M470=2,$K473=1,$M478=2,$K481=0),$L478-$L470,IF(AND($M470=2,$K473=1,$M482=2,$K485=0),$L482-$L470,IF(AND($M470=2,$K473=1,$M486=2,$K489=0),$L486-$L470,0))))</f>
        <v>0</v>
      </c>
      <c r="Q470" s="49">
        <f t="shared" ref="Q470" si="2095">IF(AND($M470=2,$K473=1,$M474=3,$K477=1),$L474-$L470,IF(AND($M470=2,$K473=1,$M478=3,$K481=1),$L478-$L470,IF(AND($M470=2,$K473=1,$M482=3,$K485=1),$L482-$L470,IF(AND($M470=2,$K473=1,$M486=3,$K489=1),$L486-$L470,0))))</f>
        <v>0</v>
      </c>
      <c r="R470" s="49">
        <f t="shared" ref="R470" si="2096">IF(AND($M470=3,$K473=1,$M474=3,$K477=0),$L474-$L470,IF(AND($M470=3,$K473=1,$M478=3,$K481=0),$L478-$L470,IF(AND($M470=3,$K473=1,$M482=3,$K485=0),$L482-$L470,IF(AND($M470=3,$K473=1,$M486=3,$K489=0),$L486-$L470,0))))</f>
        <v>0</v>
      </c>
      <c r="S470" s="49">
        <f t="shared" ref="S470" si="2097">IF(AND($M470=3,$K473=1,$M474=4,$K477=1),$L474-$L470,IF(AND($M470=3,$K473=1,$M478=4,$K481=1),$L478-$L470,IF(AND($M470=3,$K473=1,$M482=4,$K485=1),$L482-$L470,IF(AND($M470=3,$K473=1,$M486=4,$K489=1),$L486-$L470,0))))</f>
        <v>0</v>
      </c>
      <c r="T470" s="49">
        <f t="shared" ref="T470" si="2098">IF(AND($M470=4,$K473=1,$M474=4,$K477=0),$L474-$L470,IF(AND($M470=4,$K473=1,$M478=4,$K481=0),$L478-$L470,IF(AND($M472=3,$K473=1,$M482=4,$K485=0),$L482-$L470,IF(AND($M470=4,$K473=1,$M486=4,$K489=0),$L486-$L470,0))))</f>
        <v>0</v>
      </c>
      <c r="U470" s="49">
        <f t="shared" ref="U470" si="2099">IF(AND($M470=4,$K473=1,$M474=5,$K477=1),$L474-$L470,IF(AND($M470=4,$K473=1,$M478=5,$K481=1),$L478-$L470,IF(AND($M470=4,$K473=1,$M482=5,$K485=1),$L482-$L470,IF(AND($M470=4,$K473=1,$M486=5,$K489=1),$L486-$L470,0))))</f>
        <v>0</v>
      </c>
      <c r="V470" s="49">
        <f t="shared" ref="V470" si="2100">IF(AND($M470=5,$K473=1,$M474=5,$K477=0),$L474-$L470,IF(AND($M470=5,$K473=1,$M478=5,$K481=0),$L478-$L470,IF(AND($M472=5,$K473=1,$M482=5,$K485=0),$L482-$L470,IF(AND($M470=5,$K473=1,$M486=5,$K489=0),$L486-$L470,0))))</f>
        <v>0</v>
      </c>
      <c r="W470" s="49">
        <f t="shared" ref="W470" si="2101">IF(AND($M470=5,$K473=1,$M474=1,$K477=1),$L474-$L470,IF(AND($M470=5,$K473=1,$M478=1,$K481=1),$L478-$L470,IF(AND($M470=5,$K473=1,$M482=1,$K485=1),$L482-$L470,IF(AND($M470=5,$K473=1,$M486=1,$K489=1),$L486-$L470,0))))</f>
        <v>0</v>
      </c>
    </row>
    <row r="471" spans="8:23">
      <c r="H471" s="45"/>
      <c r="I471" s="45" t="s">
        <v>1478</v>
      </c>
      <c r="J471" s="17">
        <f t="shared" si="2088"/>
        <v>31747234</v>
      </c>
      <c r="K471" s="49">
        <f t="shared" ref="K471" si="2102">J471*$B$2</f>
        <v>253977872</v>
      </c>
      <c r="L471" s="49"/>
    </row>
    <row r="472" spans="8:23">
      <c r="H472" s="45"/>
      <c r="I472" s="45" t="s">
        <v>1470</v>
      </c>
      <c r="J472" s="17">
        <f t="shared" si="2088"/>
        <v>237</v>
      </c>
      <c r="K472" s="49">
        <f t="shared" ref="K472" si="2103">J472*1000000000</f>
        <v>237000000000</v>
      </c>
      <c r="L472" s="49"/>
    </row>
    <row r="473" spans="8:23">
      <c r="H473" s="45"/>
      <c r="I473" s="45" t="s">
        <v>1225</v>
      </c>
      <c r="J473" s="17">
        <f t="shared" ref="J473" si="2104">HEX2DEC(RIGHT(I473))</f>
        <v>3</v>
      </c>
      <c r="K473" s="49">
        <f t="shared" ref="K473" si="2105">HEX2DEC(LEFT(RIGHT(I473,2),1))</f>
        <v>0</v>
      </c>
    </row>
    <row r="474" spans="8:23">
      <c r="H474" s="45"/>
      <c r="I474" s="45" t="s">
        <v>1479</v>
      </c>
      <c r="J474" s="17">
        <f t="shared" ref="J474:J476" si="2106">HEX2DEC(I474)</f>
        <v>1816</v>
      </c>
      <c r="K474" s="49">
        <f t="shared" ref="K474" si="2107">J474*$B$3</f>
        <v>147.15048000000002</v>
      </c>
      <c r="L474" s="49">
        <f t="shared" ref="L474" si="2108">K474+K475+K476</f>
        <v>237253989795.15048</v>
      </c>
      <c r="M474" s="50">
        <f t="shared" ref="M474" si="2109">J477+1</f>
        <v>5</v>
      </c>
      <c r="N474" s="49">
        <f t="shared" ref="N474" si="2110">IF(AND($M474=1,$K477=1,$M478=1,$K481=0),$L478-$L474,IF(AND($M474=1,$K477=1,$M482=1,$K485=0),$L482-$L474,IF(AND($M474=1,$K477=1,$M486=1,$K489=0),$L486-$L474,IF(AND($M474=1,$K477=1,$M490=1,$K493=0),$L490-$L474,0))))</f>
        <v>0</v>
      </c>
      <c r="O474" s="49">
        <f t="shared" ref="O474" si="2111">IF(AND($M474=1,$K477=1,$M478=2,$K481=1),$L478-$L474,IF(AND($M474=1,$K477=1,$M482=2,$K485=1),$L482-$L474,IF(AND($M474=1,$K477=1,$M486=2,$K489=1),$L486-$L474,IF(AND($M474=1,$K477=1,$M490=2,$K493=1),$L490-$L474,0))))</f>
        <v>0</v>
      </c>
      <c r="P474" s="49">
        <f t="shared" ref="P474" si="2112">IF(AND($M474=2,$K477=1,$M478=2,$K481=0),$L478-$L474,IF(AND($M474=2,$K477=1,$M482=2,$K485=0),$L482-$L474,IF(AND($M474=2,$K477=1,$M486=2,$K489=0),$L486-$L474,IF(AND($M474=2,$K477=1,$M490=2,$K493=0),$L490-$L474,0))))</f>
        <v>0</v>
      </c>
      <c r="Q474" s="49">
        <f t="shared" ref="Q474" si="2113">IF(AND($M474=2,$K477=1,$M478=3,$K481=1),$L478-$L474,IF(AND($M474=2,$K477=1,$M482=3,$K485=1),$L482-$L474,IF(AND($M474=2,$K477=1,$M486=3,$K489=1),$L486-$L474,IF(AND($M474=2,$K477=1,$M490=3,$K493=1),$L490-$L474,0))))</f>
        <v>0</v>
      </c>
      <c r="R474" s="49">
        <f t="shared" ref="R474" si="2114">IF(AND($M474=3,$K477=1,$M478=3,$K481=0),$L478-$L474,IF(AND($M474=3,$K477=1,$M482=3,$K485=0),$L482-$L474,IF(AND($M474=3,$K477=1,$M486=3,$K489=0),$L486-$L474,IF(AND($M474=3,$K477=1,$M490=3,$K493=0),$L490-$L474,0))))</f>
        <v>0</v>
      </c>
      <c r="S474" s="49">
        <f t="shared" ref="S474" si="2115">IF(AND($M474=3,$K477=1,$M478=4,$K481=1),$L478-$L474,IF(AND($M474=3,$K477=1,$M482=4,$K485=1),$L482-$L474,IF(AND($M474=3,$K477=1,$M486=4,$K489=1),$L486-$L474,IF(AND($M474=3,$K477=1,$M490=4,$K493=1),$L490-$L474,0))))</f>
        <v>0</v>
      </c>
      <c r="T474" s="49">
        <f t="shared" ref="T474" si="2116">IF(AND($M474=4,$K477=1,$M478=4,$K481=0),$L478-$L474,IF(AND($M474=4,$K477=1,$M482=4,$K485=0),$L482-$L474,IF(AND($M476=3,$K477=1,$M486=4,$K489=0),$L486-$L474,IF(AND($M474=4,$K477=1,$M490=4,$K493=0),$L490-$L474,0))))</f>
        <v>0</v>
      </c>
      <c r="U474" s="49">
        <f t="shared" ref="U474" si="2117">IF(AND($M474=4,$K477=1,$M478=5,$K481=1),$L478-$L474,IF(AND($M474=4,$K477=1,$M482=5,$K485=1),$L482-$L474,IF(AND($M474=4,$K477=1,$M486=5,$K489=1),$L486-$L474,IF(AND($M474=4,$K477=1,$M490=5,$K493=1),$L490-$L474,0))))</f>
        <v>0</v>
      </c>
      <c r="V474" s="49">
        <f t="shared" ref="V474" si="2118">IF(AND($M474=5,$K477=1,$M478=5,$K481=0),$L478-$L474,IF(AND($M474=5,$K477=1,$M482=5,$K485=0),$L482-$L474,IF(AND($M476=5,$K477=1,$M486=5,$K489=0),$L486-$L474,IF(AND($M474=5,$K477=1,$M490=5,$K493=0),$L490-$L474,0))))</f>
        <v>1006.1734008789062</v>
      </c>
      <c r="W474" s="49">
        <f t="shared" ref="W474" si="2119">IF(AND($M474=5,$K477=1,$M478=1,$K481=1),$L478-$L474,IF(AND($M474=5,$K477=1,$M482=1,$K485=1),$L482-$L474,IF(AND($M474=5,$K477=1,$M486=1,$K489=1),$L486-$L474,IF(AND($M474=5,$K477=1,$M490=1,$K493=1),$L490-$L474,0))))</f>
        <v>0</v>
      </c>
    </row>
    <row r="475" spans="8:23">
      <c r="H475" s="45"/>
      <c r="I475" s="45" t="s">
        <v>1480</v>
      </c>
      <c r="J475" s="17">
        <f t="shared" si="2106"/>
        <v>31748706</v>
      </c>
      <c r="K475" s="49">
        <f t="shared" ref="K475" si="2120">J475*$B$2</f>
        <v>253989648</v>
      </c>
      <c r="L475" s="49"/>
    </row>
    <row r="476" spans="8:23">
      <c r="H476" s="45"/>
      <c r="I476" s="45" t="s">
        <v>1470</v>
      </c>
      <c r="J476" s="17">
        <f t="shared" si="2106"/>
        <v>237</v>
      </c>
      <c r="K476" s="49">
        <f t="shared" ref="K476" si="2121">J476*1000000000</f>
        <v>237000000000</v>
      </c>
      <c r="L476" s="49"/>
    </row>
    <row r="477" spans="8:23">
      <c r="H477" s="45"/>
      <c r="I477" s="45" t="s">
        <v>481</v>
      </c>
      <c r="J477" s="17">
        <f t="shared" ref="J477" si="2122">HEX2DEC(RIGHT(I477))</f>
        <v>4</v>
      </c>
      <c r="K477" s="49">
        <f t="shared" ref="K477" si="2123">HEX2DEC(LEFT(RIGHT(I477,2),1))</f>
        <v>1</v>
      </c>
    </row>
    <row r="478" spans="8:23">
      <c r="H478" s="45"/>
      <c r="I478" s="45" t="s">
        <v>1229</v>
      </c>
      <c r="J478" s="17">
        <f t="shared" ref="J478:J480" si="2124">HEX2DEC(I478)</f>
        <v>1596</v>
      </c>
      <c r="K478" s="49">
        <f t="shared" ref="K478" si="2125">J478*$B$3</f>
        <v>129.32388</v>
      </c>
      <c r="L478" s="49">
        <f t="shared" ref="L478" si="2126">K478+K479+K480</f>
        <v>237253990801.32388</v>
      </c>
      <c r="M478" s="50">
        <f t="shared" ref="M478" si="2127">J481+1</f>
        <v>5</v>
      </c>
      <c r="N478" s="49">
        <f t="shared" ref="N478" si="2128">IF(AND($M478=1,$K481=1,$M482=1,$K485=0),$L482-$L478,IF(AND($M478=1,$K481=1,$M486=1,$K489=0),$L486-$L478,IF(AND($M478=1,$K481=1,$M490=1,$K493=0),$L490-$L478,IF(AND($M478=1,$K481=1,$M494=1,$K497=0),$L494-$L478,0))))</f>
        <v>0</v>
      </c>
      <c r="O478" s="49">
        <f t="shared" ref="O478" si="2129">IF(AND($M478=1,$K481=1,$M482=2,$K485=1),$L482-$L478,IF(AND($M478=1,$K481=1,$M486=2,$K489=1),$L486-$L478,IF(AND($M478=1,$K481=1,$M490=2,$K493=1),$L490-$L478,IF(AND($M478=1,$K481=1,$M494=2,$K497=1),$L494-$L478,0))))</f>
        <v>0</v>
      </c>
      <c r="P478" s="49">
        <f t="shared" ref="P478" si="2130">IF(AND($M478=2,$K481=1,$M482=2,$K485=0),$L482-$L478,IF(AND($M478=2,$K481=1,$M486=2,$K489=0),$L486-$L478,IF(AND($M478=2,$K481=1,$M490=2,$K493=0),$L490-$L478,IF(AND($M478=2,$K481=1,$M494=2,$K497=0),$L494-$L478,0))))</f>
        <v>0</v>
      </c>
      <c r="Q478" s="49">
        <f t="shared" ref="Q478" si="2131">IF(AND($M478=2,$K481=1,$M482=3,$K485=1),$L482-$L478,IF(AND($M478=2,$K481=1,$M486=3,$K489=1),$L486-$L478,IF(AND($M478=2,$K481=1,$M490=3,$K493=1),$L490-$L478,IF(AND($M478=2,$K481=1,$M494=3,$K497=1),$L494-$L478,0))))</f>
        <v>0</v>
      </c>
      <c r="R478" s="49">
        <f t="shared" ref="R478" si="2132">IF(AND($M478=3,$K481=1,$M482=3,$K485=0),$L482-$L478,IF(AND($M478=3,$K481=1,$M486=3,$K489=0),$L486-$L478,IF(AND($M478=3,$K481=1,$M490=3,$K493=0),$L490-$L478,IF(AND($M478=3,$K481=1,$M494=3,$K497=0),$L494-$L478,0))))</f>
        <v>0</v>
      </c>
      <c r="S478" s="49">
        <f t="shared" ref="S478" si="2133">IF(AND($M478=3,$K481=1,$M482=4,$K485=1),$L482-$L478,IF(AND($M478=3,$K481=1,$M486=4,$K489=1),$L486-$L478,IF(AND($M478=3,$K481=1,$M490=4,$K493=1),$L490-$L478,IF(AND($M478=3,$K481=1,$M494=4,$K497=1),$L494-$L478,0))))</f>
        <v>0</v>
      </c>
      <c r="T478" s="49">
        <f t="shared" ref="T478" si="2134">IF(AND($M478=4,$K481=1,$M482=4,$K485=0),$L482-$L478,IF(AND($M478=4,$K481=1,$M486=4,$K489=0),$L486-$L478,IF(AND($M480=3,$K481=1,$M490=4,$K493=0),$L490-$L478,IF(AND($M478=4,$K481=1,$M494=4,$K497=0),$L494-$L478,0))))</f>
        <v>0</v>
      </c>
      <c r="U478" s="49">
        <f t="shared" ref="U478" si="2135">IF(AND($M478=4,$K481=1,$M482=5,$K485=1),$L482-$L478,IF(AND($M478=4,$K481=1,$M486=5,$K489=1),$L486-$L478,IF(AND($M478=4,$K481=1,$M490=5,$K493=1),$L490-$L478,IF(AND($M478=4,$K481=1,$M494=5,$K497=1),$L494-$L478,0))))</f>
        <v>0</v>
      </c>
      <c r="V478" s="49">
        <f t="shared" ref="V478" si="2136">IF(AND($M478=5,$K481=1,$M482=5,$K485=0),$L482-$L478,IF(AND($M478=5,$K481=1,$M486=5,$K489=0),$L486-$L478,IF(AND($M480=5,$K481=1,$M490=5,$K493=0),$L490-$L478,IF(AND($M478=5,$K481=1,$M494=5,$K497=0),$L494-$L478,0))))</f>
        <v>0</v>
      </c>
      <c r="W478" s="49">
        <f t="shared" ref="W478" si="2137">IF(AND($M478=5,$K481=1,$M482=1,$K485=1),$L482-$L478,IF(AND($M478=5,$K481=1,$M486=1,$K489=1),$L486-$L478,IF(AND($M478=5,$K481=1,$M490=1,$K493=1),$L490-$L478,IF(AND($M478=5,$K481=1,$M494=1,$K497=1),$L494-$L478,0))))</f>
        <v>0</v>
      </c>
    </row>
    <row r="479" spans="8:23">
      <c r="H479" s="45"/>
      <c r="I479" s="45" t="s">
        <v>1481</v>
      </c>
      <c r="J479" s="17">
        <f t="shared" si="2124"/>
        <v>31748834</v>
      </c>
      <c r="K479" s="49">
        <f t="shared" ref="K479" si="2138">J479*$B$2</f>
        <v>253990672</v>
      </c>
      <c r="L479" s="49"/>
    </row>
    <row r="480" spans="8:23">
      <c r="H480" s="45"/>
      <c r="I480" s="45" t="s">
        <v>1470</v>
      </c>
      <c r="J480" s="17">
        <f t="shared" si="2124"/>
        <v>237</v>
      </c>
      <c r="K480" s="49">
        <f t="shared" ref="K480" si="2139">J480*1000000000</f>
        <v>237000000000</v>
      </c>
      <c r="L480" s="49"/>
    </row>
    <row r="481" spans="8:23">
      <c r="H481" s="45"/>
      <c r="I481" s="45" t="s">
        <v>1226</v>
      </c>
      <c r="J481" s="17">
        <f t="shared" ref="J481" si="2140">HEX2DEC(RIGHT(I481))</f>
        <v>4</v>
      </c>
      <c r="K481" s="49">
        <f t="shared" ref="K481" si="2141">HEX2DEC(LEFT(RIGHT(I481,2),1))</f>
        <v>0</v>
      </c>
    </row>
    <row r="482" spans="8:23">
      <c r="H482" s="45"/>
      <c r="I482" s="45" t="s">
        <v>1274</v>
      </c>
      <c r="J482" s="17">
        <f t="shared" ref="J482:J484" si="2142">HEX2DEC(I482)</f>
        <v>7270</v>
      </c>
      <c r="K482" s="49">
        <f t="shared" ref="K482" si="2143">J482*$B$3</f>
        <v>589.08810000000005</v>
      </c>
      <c r="L482" s="49">
        <f t="shared" ref="L482" si="2144">K482+K483+K484</f>
        <v>238253990749.0881</v>
      </c>
      <c r="M482" s="50">
        <f t="shared" ref="M482" si="2145">J485+1</f>
        <v>2</v>
      </c>
      <c r="N482" s="49">
        <f t="shared" ref="N482" si="2146">IF(AND($M482=1,$K485=1,$M486=1,$K489=0),$L486-$L482,IF(AND($M482=1,$K485=1,$M490=1,$K493=0),$L490-$L482,IF(AND($M482=1,$K485=1,$M494=1,$K497=0),$L494-$L482,IF(AND($M482=1,$K485=1,$M498=1,$K501=0),$L498-$L482,0))))</f>
        <v>0</v>
      </c>
      <c r="O482" s="49">
        <f t="shared" ref="O482" si="2147">IF(AND($M482=1,$K485=1,$M486=2,$K489=1),$L486-$L482,IF(AND($M482=1,$K485=1,$M490=2,$K493=1),$L490-$L482,IF(AND($M482=1,$K485=1,$M494=2,$K497=1),$L494-$L482,IF(AND($M482=1,$K485=1,$M498=2,$K501=1),$L498-$L482,0))))</f>
        <v>0</v>
      </c>
      <c r="P482" s="49">
        <f t="shared" ref="P482" si="2148">IF(AND($M482=2,$K485=1,$M486=2,$K489=0),$L486-$L482,IF(AND($M482=2,$K485=1,$M490=2,$K493=0),$L490-$L482,IF(AND($M482=2,$K485=1,$M494=2,$K497=0),$L494-$L482,IF(AND($M482=2,$K485=1,$M498=2,$K501=0),$L498-$L482,0))))</f>
        <v>1020.5157165527344</v>
      </c>
      <c r="Q482" s="49">
        <f t="shared" ref="Q482" si="2149">IF(AND($M482=2,$K485=1,$M486=3,$K489=1),$L486-$L482,IF(AND($M482=2,$K485=1,$M490=3,$K493=1),$L490-$L482,IF(AND($M482=2,$K485=1,$M494=3,$K497=1),$L494-$L482,IF(AND($M482=2,$K485=1,$M498=3,$K501=1),$L498-$L482,0))))</f>
        <v>544.70755004882812</v>
      </c>
      <c r="R482" s="49">
        <f t="shared" ref="R482" si="2150">IF(AND($M482=3,$K485=1,$M486=3,$K489=0),$L486-$L482,IF(AND($M482=3,$K485=1,$M490=3,$K493=0),$L490-$L482,IF(AND($M482=3,$K485=1,$M494=3,$K497=0),$L494-$L482,IF(AND($M482=3,$K485=1,$M498=3,$K501=0),$L498-$L482,0))))</f>
        <v>0</v>
      </c>
      <c r="S482" s="49">
        <f t="shared" ref="S482" si="2151">IF(AND($M482=3,$K485=1,$M486=4,$K489=1),$L486-$L482,IF(AND($M482=3,$K485=1,$M490=4,$K493=1),$L490-$L482,IF(AND($M482=3,$K485=1,$M494=4,$K497=1),$L494-$L482,IF(AND($M482=3,$K485=1,$M498=4,$K501=1),$L498-$L482,0))))</f>
        <v>0</v>
      </c>
      <c r="T482" s="49">
        <f t="shared" ref="T482" si="2152">IF(AND($M482=4,$K485=1,$M486=4,$K489=0),$L486-$L482,IF(AND($M482=4,$K485=1,$M490=4,$K493=0),$L490-$L482,IF(AND($M484=3,$K485=1,$M494=4,$K497=0),$L494-$L482,IF(AND($M482=4,$K485=1,$M498=4,$K501=0),$L498-$L482,0))))</f>
        <v>0</v>
      </c>
      <c r="U482" s="49">
        <f t="shared" ref="U482" si="2153">IF(AND($M482=4,$K485=1,$M486=5,$K489=1),$L486-$L482,IF(AND($M482=4,$K485=1,$M490=5,$K493=1),$L490-$L482,IF(AND($M482=4,$K485=1,$M494=5,$K497=1),$L494-$L482,IF(AND($M482=4,$K485=1,$M498=5,$K501=1),$L498-$L482,0))))</f>
        <v>0</v>
      </c>
      <c r="V482" s="49">
        <f t="shared" ref="V482" si="2154">IF(AND($M482=5,$K485=1,$M486=5,$K489=0),$L486-$L482,IF(AND($M482=5,$K485=1,$M490=5,$K493=0),$L490-$L482,IF(AND($M484=5,$K485=1,$M494=5,$K497=0),$L494-$L482,IF(AND($M482=5,$K485=1,$M498=5,$K501=0),$L498-$L482,0))))</f>
        <v>0</v>
      </c>
      <c r="W482" s="49">
        <f t="shared" ref="W482" si="2155">IF(AND($M482=5,$K485=1,$M486=1,$K489=1),$L486-$L482,IF(AND($M482=5,$K485=1,$M490=1,$K493=1),$L490-$L482,IF(AND($M482=5,$K485=1,$M494=1,$K497=1),$L494-$L482,IF(AND($M482=5,$K485=1,$M498=1,$K501=1),$L498-$L482,0))))</f>
        <v>0</v>
      </c>
    </row>
    <row r="483" spans="8:23">
      <c r="H483" s="45"/>
      <c r="I483" s="45" t="s">
        <v>1482</v>
      </c>
      <c r="J483" s="17">
        <f t="shared" si="2142"/>
        <v>31748770</v>
      </c>
      <c r="K483" s="49">
        <f t="shared" ref="K483" si="2156">J483*$B$2</f>
        <v>253990160</v>
      </c>
      <c r="L483" s="49"/>
    </row>
    <row r="484" spans="8:23">
      <c r="H484" s="45"/>
      <c r="I484" s="45" t="s">
        <v>609</v>
      </c>
      <c r="J484" s="17">
        <f t="shared" si="2142"/>
        <v>238</v>
      </c>
      <c r="K484" s="49">
        <f t="shared" ref="K484" si="2157">J484*1000000000</f>
        <v>238000000000</v>
      </c>
      <c r="L484" s="49"/>
    </row>
    <row r="485" spans="8:23">
      <c r="H485" s="45"/>
      <c r="I485" s="45" t="s">
        <v>437</v>
      </c>
      <c r="J485" s="17">
        <f t="shared" ref="J485" si="2158">HEX2DEC(RIGHT(I485))</f>
        <v>1</v>
      </c>
      <c r="K485" s="49">
        <f t="shared" ref="K485" si="2159">HEX2DEC(LEFT(RIGHT(I485,2),1))</f>
        <v>1</v>
      </c>
    </row>
    <row r="486" spans="8:23">
      <c r="H486" s="45"/>
      <c r="I486" s="45" t="s">
        <v>1483</v>
      </c>
      <c r="J486" s="17">
        <f t="shared" ref="J486:J488" si="2160">HEX2DEC(I486)</f>
        <v>1355</v>
      </c>
      <c r="K486" s="49">
        <f t="shared" ref="K486" si="2161">J486*$B$3</f>
        <v>109.79565000000001</v>
      </c>
      <c r="L486" s="49">
        <f t="shared" ref="L486" si="2162">K486+K487+K488</f>
        <v>238253991293.79565</v>
      </c>
      <c r="M486" s="50">
        <f t="shared" ref="M486" si="2163">J489+1</f>
        <v>3</v>
      </c>
      <c r="N486" s="49">
        <f t="shared" ref="N486" si="2164">IF(AND($M486=1,$K489=1,$M490=1,$K493=0),$L490-$L486,IF(AND($M486=1,$K489=1,$M494=1,$K497=0),$L494-$L486,IF(AND($M486=1,$K489=1,$M498=1,$K501=0),$L498-$L486,IF(AND($M486=1,$K489=1,$M502=1,$K505=0),$L502-$L486,0))))</f>
        <v>0</v>
      </c>
      <c r="O486" s="49">
        <f t="shared" ref="O486" si="2165">IF(AND($M486=1,$K489=1,$M490=2,$K493=1),$L490-$L486,IF(AND($M486=1,$K489=1,$M494=2,$K497=1),$L494-$L486,IF(AND($M486=1,$K489=1,$M498=2,$K501=1),$L498-$L486,IF(AND($M486=1,$K489=1,$M502=2,$K505=1),$L502-$L486,0))))</f>
        <v>0</v>
      </c>
      <c r="P486" s="49">
        <f t="shared" ref="P486" si="2166">IF(AND($M486=2,$K489=1,$M490=2,$K493=0),$L490-$L486,IF(AND($M486=2,$K489=1,$M494=2,$K497=0),$L494-$L486,IF(AND($M486=2,$K489=1,$M498=2,$K501=0),$L498-$L486,IF(AND($M486=2,$K489=1,$M502=2,$K505=0),$L502-$L486,0))))</f>
        <v>0</v>
      </c>
      <c r="Q486" s="49">
        <f t="shared" ref="Q486" si="2167">IF(AND($M486=2,$K489=1,$M490=3,$K493=1),$L490-$L486,IF(AND($M486=2,$K489=1,$M494=3,$K497=1),$L494-$L486,IF(AND($M486=2,$K489=1,$M498=3,$K501=1),$L498-$L486,IF(AND($M486=2,$K489=1,$M502=3,$K505=1),$L502-$L486,0))))</f>
        <v>0</v>
      </c>
      <c r="R486" s="49">
        <f t="shared" ref="R486" si="2168">IF(AND($M486=3,$K489=1,$M490=3,$K493=0),$L490-$L486,IF(AND($M486=3,$K489=1,$M494=3,$K497=0),$L494-$L486,IF(AND($M486=3,$K489=1,$M498=3,$K501=0),$L498-$L486,IF(AND($M486=3,$K489=1,$M502=3,$K505=0),$L502-$L486,0))))</f>
        <v>962.7698974609375</v>
      </c>
      <c r="S486" s="49">
        <f t="shared" ref="S486" si="2169">IF(AND($M486=3,$K489=1,$M490=4,$K493=1),$L490-$L486,IF(AND($M486=3,$K489=1,$M494=4,$K497=1),$L494-$L486,IF(AND($M486=3,$K489=1,$M498=4,$K501=1),$L498-$L486,IF(AND($M486=3,$K489=1,$M502=4,$K505=1),$L502-$L486,0))))</f>
        <v>9451.55419921875</v>
      </c>
      <c r="T486" s="49">
        <f t="shared" ref="T486" si="2170">IF(AND($M486=4,$K489=1,$M490=4,$K493=0),$L490-$L486,IF(AND($M486=4,$K489=1,$M494=4,$K497=0),$L494-$L486,IF(AND($M488=3,$K489=1,$M498=4,$K501=0),$L498-$L486,IF(AND($M486=4,$K489=1,$M502=4,$K505=0),$L502-$L486,0))))</f>
        <v>0</v>
      </c>
      <c r="U486" s="49">
        <f t="shared" ref="U486" si="2171">IF(AND($M486=4,$K489=1,$M490=5,$K493=1),$L490-$L486,IF(AND($M486=4,$K489=1,$M494=5,$K497=1),$L494-$L486,IF(AND($M486=4,$K489=1,$M498=5,$K501=1),$L498-$L486,IF(AND($M486=4,$K489=1,$M502=5,$K505=1),$L502-$L486,0))))</f>
        <v>0</v>
      </c>
      <c r="V486" s="49">
        <f t="shared" ref="V486" si="2172">IF(AND($M486=5,$K489=1,$M490=5,$K493=0),$L490-$L486,IF(AND($M486=5,$K489=1,$M494=5,$K497=0),$L494-$L486,IF(AND($M488=5,$K489=1,$M498=5,$K501=0),$L498-$L486,IF(AND($M486=5,$K489=1,$M502=5,$K505=0),$L502-$L486,0))))</f>
        <v>0</v>
      </c>
      <c r="W486" s="49">
        <f t="shared" ref="W486" si="2173">IF(AND($M486=5,$K489=1,$M490=1,$K493=1),$L490-$L486,IF(AND($M486=5,$K489=1,$M494=1,$K497=1),$L494-$L486,IF(AND($M486=5,$K489=1,$M498=1,$K501=1),$L498-$L486,IF(AND($M486=5,$K489=1,$M502=1,$K505=1),$L502-$L486,0))))</f>
        <v>0</v>
      </c>
    </row>
    <row r="487" spans="8:23">
      <c r="H487" s="45"/>
      <c r="I487" s="45" t="s">
        <v>1484</v>
      </c>
      <c r="J487" s="17">
        <f t="shared" si="2160"/>
        <v>31748898</v>
      </c>
      <c r="K487" s="49">
        <f t="shared" ref="K487" si="2174">J487*$B$2</f>
        <v>253991184</v>
      </c>
      <c r="L487" s="49"/>
    </row>
    <row r="488" spans="8:23">
      <c r="H488" s="45"/>
      <c r="I488" s="45" t="s">
        <v>609</v>
      </c>
      <c r="J488" s="17">
        <f t="shared" si="2160"/>
        <v>238</v>
      </c>
      <c r="K488" s="49">
        <f t="shared" ref="K488" si="2175">J488*1000000000</f>
        <v>238000000000</v>
      </c>
      <c r="L488" s="49"/>
    </row>
    <row r="489" spans="8:23">
      <c r="H489" s="45"/>
      <c r="I489" s="45" t="s">
        <v>482</v>
      </c>
      <c r="J489" s="17">
        <f t="shared" ref="J489" si="2176">HEX2DEC(RIGHT(I489))</f>
        <v>2</v>
      </c>
      <c r="K489" s="49">
        <f t="shared" ref="K489" si="2177">HEX2DEC(LEFT(RIGHT(I489,2),1))</f>
        <v>1</v>
      </c>
    </row>
    <row r="490" spans="8:23">
      <c r="H490" s="45"/>
      <c r="I490" s="45" t="s">
        <v>1485</v>
      </c>
      <c r="J490" s="17">
        <f t="shared" ref="J490:J492" si="2178">HEX2DEC(I490)</f>
        <v>7227</v>
      </c>
      <c r="K490" s="49">
        <f t="shared" ref="K490" si="2179">J490*$B$3</f>
        <v>585.60381000000007</v>
      </c>
      <c r="L490" s="49">
        <f t="shared" ref="L490" si="2180">K490+K491+K492</f>
        <v>238253991769.60382</v>
      </c>
      <c r="M490" s="50">
        <f t="shared" ref="M490" si="2181">J493+1</f>
        <v>2</v>
      </c>
      <c r="N490" s="49">
        <f t="shared" ref="N490" si="2182">IF(AND($M490=1,$K493=1,$M494=1,$K497=0),$L494-$L490,IF(AND($M490=1,$K493=1,$M498=1,$K501=0),$L498-$L490,IF(AND($M490=1,$K493=1,$M502=1,$K505=0),$L502-$L490,IF(AND($M490=1,$K493=1,$M506=1,$K509=0),$L506-$L490,0))))</f>
        <v>0</v>
      </c>
      <c r="O490" s="49">
        <f t="shared" ref="O490" si="2183">IF(AND($M490=1,$K493=1,$M494=2,$K497=1),$L494-$L490,IF(AND($M490=1,$K493=1,$M498=2,$K501=1),$L498-$L490,IF(AND($M490=1,$K493=1,$M502=2,$K505=1),$L502-$L490,IF(AND($M490=1,$K493=1,$M506=2,$K509=1),$L506-$L490,0))))</f>
        <v>0</v>
      </c>
      <c r="P490" s="49">
        <f t="shared" ref="P490" si="2184">IF(AND($M490=2,$K493=1,$M494=2,$K497=0),$L494-$L490,IF(AND($M490=2,$K493=1,$M498=2,$K501=0),$L498-$L490,IF(AND($M490=2,$K493=1,$M502=2,$K505=0),$L502-$L490,IF(AND($M490=2,$K493=1,$M506=2,$K509=0),$L506-$L490,0))))</f>
        <v>0</v>
      </c>
      <c r="Q490" s="49">
        <f t="shared" ref="Q490" si="2185">IF(AND($M490=2,$K493=1,$M494=3,$K497=1),$L494-$L490,IF(AND($M490=2,$K493=1,$M498=3,$K501=1),$L498-$L490,IF(AND($M490=2,$K493=1,$M502=3,$K505=1),$L502-$L490,IF(AND($M490=2,$K493=1,$M506=3,$K509=1),$L506-$L490,0))))</f>
        <v>0</v>
      </c>
      <c r="R490" s="49">
        <f t="shared" ref="R490" si="2186">IF(AND($M490=3,$K493=1,$M494=3,$K497=0),$L494-$L490,IF(AND($M490=3,$K493=1,$M498=3,$K501=0),$L498-$L490,IF(AND($M490=3,$K493=1,$M502=3,$K505=0),$L502-$L490,IF(AND($M490=3,$K493=1,$M506=3,$K509=0),$L506-$L490,0))))</f>
        <v>0</v>
      </c>
      <c r="S490" s="49">
        <f t="shared" ref="S490" si="2187">IF(AND($M490=3,$K493=1,$M494=4,$K497=1),$L494-$L490,IF(AND($M490=3,$K493=1,$M498=4,$K501=1),$L498-$L490,IF(AND($M490=3,$K493=1,$M502=4,$K505=1),$L502-$L490,IF(AND($M490=3,$K493=1,$M506=4,$K509=1),$L506-$L490,0))))</f>
        <v>0</v>
      </c>
      <c r="T490" s="49">
        <f t="shared" ref="T490" si="2188">IF(AND($M490=4,$K493=1,$M494=4,$K497=0),$L494-$L490,IF(AND($M490=4,$K493=1,$M498=4,$K501=0),$L498-$L490,IF(AND($M492=3,$K493=1,$M502=4,$K505=0),$L502-$L490,IF(AND($M490=4,$K493=1,$M506=4,$K509=0),$L506-$L490,0))))</f>
        <v>0</v>
      </c>
      <c r="U490" s="49">
        <f t="shared" ref="U490" si="2189">IF(AND($M490=4,$K493=1,$M494=5,$K497=1),$L494-$L490,IF(AND($M490=4,$K493=1,$M498=5,$K501=1),$L498-$L490,IF(AND($M490=4,$K493=1,$M502=5,$K505=1),$L502-$L490,IF(AND($M490=4,$K493=1,$M506=5,$K509=1),$L506-$L490,0))))</f>
        <v>0</v>
      </c>
      <c r="V490" s="49">
        <f t="shared" ref="V490" si="2190">IF(AND($M490=5,$K493=1,$M494=5,$K497=0),$L494-$L490,IF(AND($M490=5,$K493=1,$M498=5,$K501=0),$L498-$L490,IF(AND($M492=5,$K493=1,$M502=5,$K505=0),$L502-$L490,IF(AND($M490=5,$K493=1,$M506=5,$K509=0),$L506-$L490,0))))</f>
        <v>0</v>
      </c>
      <c r="W490" s="49">
        <f t="shared" ref="W490" si="2191">IF(AND($M490=5,$K493=1,$M494=1,$K497=1),$L494-$L490,IF(AND($M490=5,$K493=1,$M498=1,$K501=1),$L498-$L490,IF(AND($M490=5,$K493=1,$M502=1,$K505=1),$L502-$L490,IF(AND($M490=5,$K493=1,$M506=1,$K509=1),$L506-$L490,0))))</f>
        <v>0</v>
      </c>
    </row>
    <row r="491" spans="8:23">
      <c r="H491" s="45"/>
      <c r="I491" s="45" t="s">
        <v>1484</v>
      </c>
      <c r="J491" s="17">
        <f t="shared" si="2178"/>
        <v>31748898</v>
      </c>
      <c r="K491" s="49">
        <f t="shared" ref="K491" si="2192">J491*$B$2</f>
        <v>253991184</v>
      </c>
      <c r="L491" s="49"/>
    </row>
    <row r="492" spans="8:23">
      <c r="H492" s="45"/>
      <c r="I492" s="45" t="s">
        <v>609</v>
      </c>
      <c r="J492" s="17">
        <f t="shared" si="2178"/>
        <v>238</v>
      </c>
      <c r="K492" s="49">
        <f t="shared" ref="K492" si="2193">J492*1000000000</f>
        <v>238000000000</v>
      </c>
      <c r="L492" s="49"/>
    </row>
    <row r="493" spans="8:23">
      <c r="H493" s="45"/>
      <c r="I493" s="45" t="s">
        <v>484</v>
      </c>
      <c r="J493" s="17">
        <f t="shared" ref="J493" si="2194">HEX2DEC(RIGHT(I493))</f>
        <v>1</v>
      </c>
      <c r="K493" s="49">
        <f t="shared" ref="K493" si="2195">HEX2DEC(LEFT(RIGHT(I493,2),1))</f>
        <v>0</v>
      </c>
    </row>
    <row r="494" spans="8:23">
      <c r="H494" s="45"/>
      <c r="I494" s="45" t="s">
        <v>802</v>
      </c>
      <c r="J494" s="17">
        <f t="shared" ref="J494:J496" si="2196">HEX2DEC(I494)</f>
        <v>6918</v>
      </c>
      <c r="K494" s="49">
        <f t="shared" ref="K494" si="2197">J494*$B$3</f>
        <v>560.56554000000006</v>
      </c>
      <c r="L494" s="49">
        <f t="shared" ref="L494" si="2198">K494+K495+K496</f>
        <v>238253992256.56555</v>
      </c>
      <c r="M494" s="50">
        <f t="shared" ref="M494" si="2199">J497+1</f>
        <v>3</v>
      </c>
      <c r="N494" s="49">
        <f t="shared" ref="N494" si="2200">IF(AND($M494=1,$K497=1,$M498=1,$K501=0),$L498-$L494,IF(AND($M494=1,$K497=1,$M502=1,$K505=0),$L502-$L494,IF(AND($M494=1,$K497=1,$M506=1,$K509=0),$L506-$L494,IF(AND($M494=1,$K497=1,$M510=1,$K513=0),$L510-$L494,0))))</f>
        <v>0</v>
      </c>
      <c r="O494" s="49">
        <f t="shared" ref="O494" si="2201">IF(AND($M494=1,$K497=1,$M498=2,$K501=1),$L498-$L494,IF(AND($M494=1,$K497=1,$M502=2,$K505=1),$L502-$L494,IF(AND($M494=1,$K497=1,$M506=2,$K509=1),$L506-$L494,IF(AND($M494=1,$K497=1,$M510=2,$K513=1),$L510-$L494,0))))</f>
        <v>0</v>
      </c>
      <c r="P494" s="49">
        <f t="shared" ref="P494" si="2202">IF(AND($M494=2,$K497=1,$M498=2,$K501=0),$L498-$L494,IF(AND($M494=2,$K497=1,$M502=2,$K505=0),$L502-$L494,IF(AND($M494=2,$K497=1,$M506=2,$K509=0),$L506-$L494,IF(AND($M494=2,$K497=1,$M510=2,$K513=0),$L510-$L494,0))))</f>
        <v>0</v>
      </c>
      <c r="Q494" s="49">
        <f t="shared" ref="Q494" si="2203">IF(AND($M494=2,$K497=1,$M498=3,$K501=1),$L498-$L494,IF(AND($M494=2,$K497=1,$M502=3,$K505=1),$L502-$L494,IF(AND($M494=2,$K497=1,$M506=3,$K509=1),$L506-$L494,IF(AND($M494=2,$K497=1,$M510=3,$K513=1),$L510-$L494,0))))</f>
        <v>0</v>
      </c>
      <c r="R494" s="49">
        <f t="shared" ref="R494" si="2204">IF(AND($M494=3,$K497=1,$M498=3,$K501=0),$L498-$L494,IF(AND($M494=3,$K497=1,$M502=3,$K505=0),$L502-$L494,IF(AND($M494=3,$K497=1,$M506=3,$K509=0),$L506-$L494,IF(AND($M494=3,$K497=1,$M510=3,$K513=0),$L510-$L494,0))))</f>
        <v>0</v>
      </c>
      <c r="S494" s="49">
        <f t="shared" ref="S494" si="2205">IF(AND($M494=3,$K497=1,$M498=4,$K501=1),$L498-$L494,IF(AND($M494=3,$K497=1,$M502=4,$K505=1),$L502-$L494,IF(AND($M494=3,$K497=1,$M506=4,$K509=1),$L506-$L494,IF(AND($M494=3,$K497=1,$M510=4,$K513=1),$L510-$L494,0))))</f>
        <v>0</v>
      </c>
      <c r="T494" s="49">
        <f t="shared" ref="T494" si="2206">IF(AND($M494=4,$K497=1,$M498=4,$K501=0),$L498-$L494,IF(AND($M494=4,$K497=1,$M502=4,$K505=0),$L502-$L494,IF(AND($M496=3,$K497=1,$M506=4,$K509=0),$L506-$L494,IF(AND($M494=4,$K497=1,$M510=4,$K513=0),$L510-$L494,0))))</f>
        <v>0</v>
      </c>
      <c r="U494" s="49">
        <f t="shared" ref="U494" si="2207">IF(AND($M494=4,$K497=1,$M498=5,$K501=1),$L498-$L494,IF(AND($M494=4,$K497=1,$M502=5,$K505=1),$L502-$L494,IF(AND($M494=4,$K497=1,$M506=5,$K509=1),$L506-$L494,IF(AND($M494=4,$K497=1,$M510=5,$K513=1),$L510-$L494,0))))</f>
        <v>0</v>
      </c>
      <c r="V494" s="49">
        <f t="shared" ref="V494" si="2208">IF(AND($M494=5,$K497=1,$M498=5,$K501=0),$L498-$L494,IF(AND($M494=5,$K497=1,$M502=5,$K505=0),$L502-$L494,IF(AND($M496=5,$K497=1,$M506=5,$K509=0),$L506-$L494,IF(AND($M494=5,$K497=1,$M510=5,$K513=0),$L510-$L494,0))))</f>
        <v>0</v>
      </c>
      <c r="W494" s="49">
        <f t="shared" ref="W494" si="2209">IF(AND($M494=5,$K497=1,$M498=1,$K501=1),$L498-$L494,IF(AND($M494=5,$K497=1,$M502=1,$K505=1),$L502-$L494,IF(AND($M494=5,$K497=1,$M506=1,$K509=1),$L506-$L494,IF(AND($M494=5,$K497=1,$M510=1,$K513=1),$L510-$L494,0))))</f>
        <v>0</v>
      </c>
    </row>
    <row r="495" spans="8:23">
      <c r="H495" s="45"/>
      <c r="I495" s="45" t="s">
        <v>1486</v>
      </c>
      <c r="J495" s="17">
        <f t="shared" si="2196"/>
        <v>31748962</v>
      </c>
      <c r="K495" s="49">
        <f t="shared" ref="K495" si="2210">J495*$B$2</f>
        <v>253991696</v>
      </c>
      <c r="L495" s="49"/>
    </row>
    <row r="496" spans="8:23">
      <c r="H496" s="45"/>
      <c r="I496" s="45" t="s">
        <v>609</v>
      </c>
      <c r="J496" s="17">
        <f t="shared" si="2196"/>
        <v>238</v>
      </c>
      <c r="K496" s="49">
        <f t="shared" ref="K496" si="2211">J496*1000000000</f>
        <v>238000000000</v>
      </c>
      <c r="L496" s="49"/>
    </row>
    <row r="497" spans="8:26">
      <c r="H497" s="45"/>
      <c r="I497" s="45" t="s">
        <v>706</v>
      </c>
      <c r="J497" s="17">
        <f t="shared" ref="J497" si="2212">HEX2DEC(RIGHT(I497))</f>
        <v>2</v>
      </c>
      <c r="K497" s="49">
        <f t="shared" ref="K497" si="2213">HEX2DEC(LEFT(RIGHT(I497,2),1))</f>
        <v>0</v>
      </c>
    </row>
    <row r="498" spans="8:26">
      <c r="H498" s="45"/>
      <c r="I498" s="45" t="s">
        <v>1487</v>
      </c>
      <c r="J498" s="17">
        <f t="shared" ref="J498:J500" si="2214">HEX2DEC(I498)</f>
        <v>4262</v>
      </c>
      <c r="K498" s="49">
        <f t="shared" ref="K498" si="2215">J498*$B$3</f>
        <v>345.34986000000004</v>
      </c>
      <c r="L498" s="49">
        <f t="shared" ref="L498" si="2216">K498+K499+K500</f>
        <v>238254000745.34985</v>
      </c>
      <c r="M498" s="50">
        <f t="shared" ref="M498" si="2217">J501+1</f>
        <v>4</v>
      </c>
      <c r="N498" s="49">
        <f t="shared" ref="N498" si="2218">IF(AND($M498=1,$K501=1,$M502=1,$K505=0),$L502-$L498,IF(AND($M498=1,$K501=1,$M506=1,$K509=0),$L506-$L498,IF(AND($M498=1,$K501=1,$M510=1,$K513=0),$L510-$L498,IF(AND($M498=1,$K501=1,$M514=1,$K517=0),$L514-$L498,0))))</f>
        <v>0</v>
      </c>
      <c r="O498" s="49">
        <f t="shared" ref="O498" si="2219">IF(AND($M498=1,$K501=1,$M502=2,$K505=1),$L502-$L498,IF(AND($M498=1,$K501=1,$M506=2,$K509=1),$L506-$L498,IF(AND($M498=1,$K501=1,$M510=2,$K513=1),$L510-$L498,IF(AND($M498=1,$K501=1,$M514=2,$K517=1),$L514-$L498,0))))</f>
        <v>0</v>
      </c>
      <c r="P498" s="49">
        <f t="shared" ref="P498" si="2220">IF(AND($M498=2,$K501=1,$M502=2,$K505=0),$L502-$L498,IF(AND($M498=2,$K501=1,$M506=2,$K509=0),$L506-$L498,IF(AND($M498=2,$K501=1,$M510=2,$K513=0),$L510-$L498,IF(AND($M498=2,$K501=1,$M514=2,$K517=0),$L514-$L498,0))))</f>
        <v>0</v>
      </c>
      <c r="Q498" s="49">
        <f t="shared" ref="Q498" si="2221">IF(AND($M498=2,$K501=1,$M502=3,$K505=1),$L502-$L498,IF(AND($M498=2,$K501=1,$M506=3,$K509=1),$L506-$L498,IF(AND($M498=2,$K501=1,$M510=3,$K513=1),$L510-$L498,IF(AND($M498=2,$K501=1,$M514=3,$K517=1),$L514-$L498,0))))</f>
        <v>0</v>
      </c>
      <c r="R498" s="49">
        <f t="shared" ref="R498" si="2222">IF(AND($M498=3,$K501=1,$M502=3,$K505=0),$L502-$L498,IF(AND($M498=3,$K501=1,$M506=3,$K509=0),$L506-$L498,IF(AND($M498=3,$K501=1,$M510=3,$K513=0),$L510-$L498,IF(AND($M498=3,$K501=1,$M514=3,$K517=0),$L514-$L498,0))))</f>
        <v>0</v>
      </c>
      <c r="S498" s="49">
        <f t="shared" ref="S498" si="2223">IF(AND($M498=3,$K501=1,$M502=4,$K505=1),$L502-$L498,IF(AND($M498=3,$K501=1,$M506=4,$K509=1),$L506-$L498,IF(AND($M498=3,$K501=1,$M510=4,$K513=1),$L510-$L498,IF(AND($M498=3,$K501=1,$M514=4,$K517=1),$L514-$L498,0))))</f>
        <v>0</v>
      </c>
      <c r="T498" s="49">
        <f t="shared" ref="T498" si="2224">IF(AND($M498=4,$K501=1,$M502=4,$K505=0),$L502-$L498,IF(AND($M498=4,$K501=1,$M506=4,$K509=0),$L506-$L498,IF(AND($M500=3,$K501=1,$M510=4,$K513=0),$L510-$L498,IF(AND($M498=4,$K501=1,$M514=4,$K517=0),$L514-$L498,0))))</f>
        <v>1020.5157165527344</v>
      </c>
      <c r="U498" s="49">
        <f t="shared" ref="U498" si="2225">IF(AND($M498=4,$K501=1,$M502=5,$K505=1),$L502-$L498,IF(AND($M498=4,$K501=1,$M506=5,$K509=1),$L506-$L498,IF(AND($M498=4,$K501=1,$M510=5,$K513=1),$L510-$L498,IF(AND($M498=4,$K501=1,$M514=5,$K517=1),$L514-$L498,0))))</f>
        <v>12324.301452636719</v>
      </c>
      <c r="V498" s="49">
        <f t="shared" ref="V498" si="2226">IF(AND($M498=5,$K501=1,$M502=5,$K505=0),$L502-$L498,IF(AND($M498=5,$K501=1,$M506=5,$K509=0),$L506-$L498,IF(AND($M500=5,$K501=1,$M510=5,$K513=0),$L510-$L498,IF(AND($M498=5,$K501=1,$M514=5,$K517=0),$L514-$L498,0))))</f>
        <v>0</v>
      </c>
      <c r="W498" s="49">
        <f t="shared" ref="W498" si="2227">IF(AND($M498=5,$K501=1,$M502=1,$K505=1),$L502-$L498,IF(AND($M498=5,$K501=1,$M506=1,$K509=1),$L506-$L498,IF(AND($M498=5,$K501=1,$M510=1,$K513=1),$L510-$L498,IF(AND($M498=5,$K501=1,$M514=1,$K517=1),$L514-$L498,0))))</f>
        <v>0</v>
      </c>
    </row>
    <row r="499" spans="8:26">
      <c r="H499" s="45"/>
      <c r="I499" s="45" t="s">
        <v>1488</v>
      </c>
      <c r="J499" s="17">
        <f t="shared" si="2214"/>
        <v>31750050</v>
      </c>
      <c r="K499" s="49">
        <f t="shared" ref="K499" si="2228">J499*$B$2</f>
        <v>254000400</v>
      </c>
      <c r="L499" s="49"/>
    </row>
    <row r="500" spans="8:26">
      <c r="H500" s="45"/>
      <c r="I500" s="45" t="s">
        <v>609</v>
      </c>
      <c r="J500" s="17">
        <f t="shared" si="2214"/>
        <v>238</v>
      </c>
      <c r="K500" s="49">
        <f t="shared" ref="K500" si="2229">J500*1000000000</f>
        <v>238000000000</v>
      </c>
      <c r="L500" s="49"/>
    </row>
    <row r="501" spans="8:26">
      <c r="H501" s="45"/>
      <c r="I501" s="45" t="s">
        <v>491</v>
      </c>
      <c r="J501" s="17">
        <f t="shared" ref="J501" si="2230">HEX2DEC(RIGHT(I501))</f>
        <v>3</v>
      </c>
      <c r="K501" s="49">
        <f t="shared" ref="K501" si="2231">HEX2DEC(LEFT(RIGHT(I501,2),1))</f>
        <v>1</v>
      </c>
    </row>
    <row r="502" spans="8:26">
      <c r="H502" s="45"/>
      <c r="I502" s="45" t="s">
        <v>1489</v>
      </c>
      <c r="J502" s="17">
        <f t="shared" ref="J502:J504" si="2232">HEX2DEC(I502)</f>
        <v>4219</v>
      </c>
      <c r="K502" s="49">
        <f t="shared" ref="K502" si="2233">J502*$B$3</f>
        <v>341.86557000000005</v>
      </c>
      <c r="L502" s="49">
        <f t="shared" ref="L502" si="2234">K502+K503+K504</f>
        <v>238254001765.86557</v>
      </c>
      <c r="M502" s="50">
        <f t="shared" ref="M502" si="2235">J505+1</f>
        <v>4</v>
      </c>
      <c r="N502" s="49">
        <f t="shared" ref="N502" si="2236">IF(AND($M502=1,$K505=1,$M506=1,$K509=0),$L506-$L502,IF(AND($M502=1,$K505=1,$M510=1,$K513=0),$L510-$L502,IF(AND($M502=1,$K505=1,$M514=1,$K517=0),$L514-$L502,IF(AND($M502=1,$K505=1,$M518=1,$K521=0),$L518-$L502,0))))</f>
        <v>0</v>
      </c>
      <c r="O502" s="49">
        <f t="shared" ref="O502" si="2237">IF(AND($M502=1,$K505=1,$M506=2,$K509=1),$L506-$L502,IF(AND($M502=1,$K505=1,$M510=2,$K513=1),$L510-$L502,IF(AND($M502=1,$K505=1,$M514=2,$K517=1),$L514-$L502,IF(AND($M502=1,$K505=1,$M518=2,$K521=1),$L518-$L502,0))))</f>
        <v>0</v>
      </c>
      <c r="P502" s="49">
        <f t="shared" ref="P502" si="2238">IF(AND($M502=2,$K505=1,$M506=2,$K509=0),$L506-$L502,IF(AND($M502=2,$K505=1,$M510=2,$K513=0),$L510-$L502,IF(AND($M502=2,$K505=1,$M514=2,$K517=0),$L514-$L502,IF(AND($M502=2,$K505=1,$M518=2,$K521=0),$L518-$L502,0))))</f>
        <v>0</v>
      </c>
      <c r="Q502" s="49">
        <f t="shared" ref="Q502" si="2239">IF(AND($M502=2,$K505=1,$M506=3,$K509=1),$L506-$L502,IF(AND($M502=2,$K505=1,$M510=3,$K513=1),$L510-$L502,IF(AND($M502=2,$K505=1,$M514=3,$K517=1),$L514-$L502,IF(AND($M502=2,$K505=1,$M518=3,$K521=1),$L518-$L502,0))))</f>
        <v>0</v>
      </c>
      <c r="R502" s="49">
        <f t="shared" ref="R502" si="2240">IF(AND($M502=3,$K505=1,$M506=3,$K509=0),$L506-$L502,IF(AND($M502=3,$K505=1,$M510=3,$K513=0),$L510-$L502,IF(AND($M502=3,$K505=1,$M514=3,$K517=0),$L514-$L502,IF(AND($M502=3,$K505=1,$M518=3,$K521=0),$L518-$L502,0))))</f>
        <v>0</v>
      </c>
      <c r="S502" s="49">
        <f t="shared" ref="S502" si="2241">IF(AND($M502=3,$K505=1,$M506=4,$K509=1),$L506-$L502,IF(AND($M502=3,$K505=1,$M510=4,$K513=1),$L510-$L502,IF(AND($M502=3,$K505=1,$M514=4,$K517=1),$L514-$L502,IF(AND($M502=3,$K505=1,$M518=4,$K521=1),$L518-$L502,0))))</f>
        <v>0</v>
      </c>
      <c r="T502" s="49">
        <f t="shared" ref="T502" si="2242">IF(AND($M502=4,$K505=1,$M506=4,$K509=0),$L506-$L502,IF(AND($M502=4,$K505=1,$M510=4,$K513=0),$L510-$L502,IF(AND($M504=3,$K505=1,$M514=4,$K517=0),$L514-$L502,IF(AND($M502=4,$K505=1,$M518=4,$K521=0),$L518-$L502,0))))</f>
        <v>0</v>
      </c>
      <c r="U502" s="49">
        <f t="shared" ref="U502" si="2243">IF(AND($M502=4,$K505=1,$M506=5,$K509=1),$L506-$L502,IF(AND($M502=4,$K505=1,$M510=5,$K513=1),$L510-$L502,IF(AND($M502=4,$K505=1,$M514=5,$K517=1),$L514-$L502,IF(AND($M502=4,$K505=1,$M518=5,$K521=1),$L518-$L502,0))))</f>
        <v>0</v>
      </c>
      <c r="V502" s="49">
        <f t="shared" ref="V502" si="2244">IF(AND($M502=5,$K505=1,$M506=5,$K509=0),$L506-$L502,IF(AND($M502=5,$K505=1,$M510=5,$K513=0),$L510-$L502,IF(AND($M504=5,$K505=1,$M514=5,$K517=0),$L514-$L502,IF(AND($M502=5,$K505=1,$M518=5,$K521=0),$L518-$L502,0))))</f>
        <v>0</v>
      </c>
      <c r="W502" s="49">
        <f t="shared" ref="W502" si="2245">IF(AND($M502=5,$K505=1,$M506=1,$K509=1),$L506-$L502,IF(AND($M502=5,$K505=1,$M510=1,$K513=1),$L510-$L502,IF(AND($M502=5,$K505=1,$M514=1,$K517=1),$L514-$L502,IF(AND($M502=5,$K505=1,$M518=1,$K521=1),$L518-$L502,0))))</f>
        <v>0</v>
      </c>
    </row>
    <row r="503" spans="8:26">
      <c r="H503" s="45"/>
      <c r="I503" s="45" t="s">
        <v>1490</v>
      </c>
      <c r="J503" s="17">
        <f t="shared" si="2232"/>
        <v>31750178</v>
      </c>
      <c r="K503" s="49">
        <f t="shared" ref="K503" si="2246">J503*$B$2</f>
        <v>254001424</v>
      </c>
      <c r="L503" s="49"/>
    </row>
    <row r="504" spans="8:26">
      <c r="H504" s="45"/>
      <c r="I504" s="45" t="s">
        <v>609</v>
      </c>
      <c r="J504" s="17">
        <f t="shared" si="2232"/>
        <v>238</v>
      </c>
      <c r="K504" s="49">
        <f t="shared" ref="K504" si="2247">J504*1000000000</f>
        <v>238000000000</v>
      </c>
      <c r="L504" s="49"/>
    </row>
    <row r="505" spans="8:26">
      <c r="H505" s="45"/>
      <c r="I505" s="45" t="s">
        <v>1225</v>
      </c>
      <c r="J505" s="17">
        <f t="shared" ref="J505" si="2248">HEX2DEC(RIGHT(I505))</f>
        <v>3</v>
      </c>
      <c r="K505" s="49">
        <f t="shared" ref="K505" si="2249">HEX2DEC(LEFT(RIGHT(I505,2),1))</f>
        <v>0</v>
      </c>
    </row>
    <row r="506" spans="8:26">
      <c r="H506" s="45"/>
      <c r="I506" s="45" t="s">
        <v>1491</v>
      </c>
      <c r="J506" s="17">
        <f t="shared" ref="J506:J508" si="2250">HEX2DEC(I506)</f>
        <v>4710</v>
      </c>
      <c r="K506" s="49">
        <f t="shared" ref="K506" si="2251">J506*$B$3</f>
        <v>381.65130000000005</v>
      </c>
      <c r="L506" s="49">
        <f t="shared" ref="L506" si="2252">K506+K507+K508</f>
        <v>238254013069.65131</v>
      </c>
      <c r="M506" s="50">
        <f t="shared" ref="M506" si="2253">J509+1</f>
        <v>5</v>
      </c>
      <c r="N506" s="49">
        <f t="shared" ref="N506" si="2254">IF(AND($M506=1,$K509=1,$M510=1,$K513=0),$L510-$L506,IF(AND($M506=1,$K509=1,$M514=1,$K517=0),$L514-$L506,IF(AND($M506=1,$K509=1,$M518=1,$K521=0),$L518-$L506,IF(AND($M506=1,$K509=1,$M522=1,$K525=0),$L522-$L506,0))))</f>
        <v>0</v>
      </c>
      <c r="O506" s="49">
        <f t="shared" ref="O506" si="2255">IF(AND($M506=1,$K509=1,$M510=2,$K513=1),$L510-$L506,IF(AND($M506=1,$K509=1,$M514=2,$K517=1),$L514-$L506,IF(AND($M506=1,$K509=1,$M518=2,$K521=1),$L518-$L506,IF(AND($M506=1,$K509=1,$M522=2,$K525=1),$L522-$L506,0))))</f>
        <v>0</v>
      </c>
      <c r="P506" s="49">
        <f t="shared" ref="P506" si="2256">IF(AND($M506=2,$K509=1,$M510=2,$K513=0),$L510-$L506,IF(AND($M506=2,$K509=1,$M514=2,$K517=0),$L514-$L506,IF(AND($M506=2,$K509=1,$M518=2,$K521=0),$L518-$L506,IF(AND($M506=2,$K509=1,$M522=2,$K525=0),$L522-$L506,0))))</f>
        <v>0</v>
      </c>
      <c r="Q506" s="49">
        <f t="shared" ref="Q506" si="2257">IF(AND($M506=2,$K509=1,$M510=3,$K513=1),$L510-$L506,IF(AND($M506=2,$K509=1,$M514=3,$K517=1),$L514-$L506,IF(AND($M506=2,$K509=1,$M518=3,$K521=1),$L518-$L506,IF(AND($M506=2,$K509=1,$M522=3,$K525=1),$L522-$L506,0))))</f>
        <v>0</v>
      </c>
      <c r="R506" s="49">
        <f t="shared" ref="R506" si="2258">IF(AND($M506=3,$K509=1,$M510=3,$K513=0),$L510-$L506,IF(AND($M506=3,$K509=1,$M514=3,$K517=0),$L514-$L506,IF(AND($M506=3,$K509=1,$M518=3,$K521=0),$L518-$L506,IF(AND($M506=3,$K509=1,$M522=3,$K525=0),$L522-$L506,0))))</f>
        <v>0</v>
      </c>
      <c r="S506" s="49">
        <f t="shared" ref="S506" si="2259">IF(AND($M506=3,$K509=1,$M510=4,$K513=1),$L510-$L506,IF(AND($M506=3,$K509=1,$M514=4,$K517=1),$L514-$L506,IF(AND($M506=3,$K509=1,$M518=4,$K521=1),$L518-$L506,IF(AND($M506=3,$K509=1,$M522=4,$K525=1),$L522-$L506,0))))</f>
        <v>0</v>
      </c>
      <c r="T506" s="49">
        <f t="shared" ref="T506" si="2260">IF(AND($M506=4,$K509=1,$M510=4,$K513=0),$L510-$L506,IF(AND($M506=4,$K509=1,$M514=4,$K517=0),$L514-$L506,IF(AND($M508=3,$K509=1,$M518=4,$K521=0),$L518-$L506,IF(AND($M506=4,$K509=1,$M522=4,$K525=0),$L522-$L506,0))))</f>
        <v>0</v>
      </c>
      <c r="U506" s="49">
        <f t="shared" ref="U506" si="2261">IF(AND($M506=4,$K509=1,$M510=5,$K513=1),$L510-$L506,IF(AND($M506=4,$K509=1,$M514=5,$K517=1),$L514-$L506,IF(AND($M506=4,$K509=1,$M518=5,$K521=1),$L518-$L506,IF(AND($M506=4,$K509=1,$M522=5,$K525=1),$L522-$L506,0))))</f>
        <v>0</v>
      </c>
      <c r="V506" s="49">
        <f t="shared" ref="V506" si="2262">IF(AND($M506=5,$K509=1,$M510=5,$K513=0),$L510-$L506,IF(AND($M506=5,$K509=1,$M514=5,$K517=0),$L514-$L506,IF(AND($M508=5,$K509=1,$M518=5,$K521=0),$L518-$L506,IF(AND($M506=5,$K509=1,$M522=5,$K525=0),$L522-$L506,0))))</f>
        <v>1006.4975280761719</v>
      </c>
      <c r="W506" s="49">
        <f t="shared" ref="W506" si="2263">IF(AND($M506=5,$K509=1,$M510=1,$K513=1),$L510-$L506,IF(AND($M506=5,$K509=1,$M514=1,$K517=1),$L514-$L506,IF(AND($M506=5,$K509=1,$M518=1,$K521=1),$L518-$L506,IF(AND($M506=5,$K509=1,$M522=1,$K525=1),$L522-$L506,0))))</f>
        <v>0</v>
      </c>
    </row>
    <row r="507" spans="8:26">
      <c r="H507" s="45"/>
      <c r="I507" s="45" t="s">
        <v>1492</v>
      </c>
      <c r="J507" s="17">
        <f t="shared" si="2250"/>
        <v>31751586</v>
      </c>
      <c r="K507" s="49">
        <f t="shared" ref="K507" si="2264">J507*$B$2</f>
        <v>254012688</v>
      </c>
      <c r="L507" s="49"/>
    </row>
    <row r="508" spans="8:26">
      <c r="H508" s="45"/>
      <c r="I508" s="45" t="s">
        <v>609</v>
      </c>
      <c r="J508" s="17">
        <f t="shared" si="2250"/>
        <v>238</v>
      </c>
      <c r="K508" s="49">
        <f t="shared" ref="K508" si="2265">J508*1000000000</f>
        <v>238000000000</v>
      </c>
      <c r="L508" s="49"/>
    </row>
    <row r="509" spans="8:26">
      <c r="H509" s="45"/>
      <c r="I509" s="45" t="s">
        <v>481</v>
      </c>
      <c r="J509" s="17">
        <f t="shared" ref="J509" si="2266">HEX2DEC(RIGHT(I509))</f>
        <v>4</v>
      </c>
      <c r="K509" s="49">
        <f t="shared" ref="K509" si="2267">HEX2DEC(LEFT(RIGHT(I509,2),1))</f>
        <v>1</v>
      </c>
    </row>
    <row r="510" spans="8:26">
      <c r="H510" s="45"/>
      <c r="I510" s="45" t="s">
        <v>968</v>
      </c>
      <c r="J510" s="17">
        <f t="shared" ref="J510:J512" si="2268">HEX2DEC(I510)</f>
        <v>4494</v>
      </c>
      <c r="K510" s="49">
        <f t="shared" ref="K510" si="2269">J510*$B$3</f>
        <v>364.14882</v>
      </c>
      <c r="L510" s="49">
        <f t="shared" ref="L510" si="2270">K510+K511+K512</f>
        <v>238254014076.14883</v>
      </c>
      <c r="M510" s="50">
        <f t="shared" ref="M510" si="2271">J513+1</f>
        <v>5</v>
      </c>
      <c r="N510" s="49">
        <f t="shared" ref="N510" si="2272">IF(AND($M510=1,$K513=1,$M514=1,$K517=0),$L514-$L510,IF(AND($M510=1,$K513=1,$M518=1,$K521=0),$L518-$L510,IF(AND($M510=1,$K513=1,$M522=1,$K525=0),$L522-$L510,IF(AND($M510=1,$K513=1,$M526=1,$K529=0),$L526-$L510,0))))</f>
        <v>0</v>
      </c>
      <c r="O510" s="49">
        <f t="shared" ref="O510" si="2273">IF(AND($M510=1,$K513=1,$M514=2,$K517=1),$L514-$L510,IF(AND($M510=1,$K513=1,$M518=2,$K521=1),$L518-$L510,IF(AND($M510=1,$K513=1,$M522=2,$K525=1),$L522-$L510,IF(AND($M510=1,$K513=1,$M526=2,$K529=1),$L526-$L510,0))))</f>
        <v>0</v>
      </c>
      <c r="P510" s="49">
        <f t="shared" ref="P510" si="2274">IF(AND($M510=2,$K513=1,$M514=2,$K517=0),$L514-$L510,IF(AND($M510=2,$K513=1,$M518=2,$K521=0),$L518-$L510,IF(AND($M510=2,$K513=1,$M522=2,$K525=0),$L522-$L510,IF(AND($M510=2,$K513=1,$M526=2,$K529=0),$L526-$L510,0))))</f>
        <v>0</v>
      </c>
      <c r="Q510" s="49">
        <f t="shared" ref="Q510" si="2275">IF(AND($M510=2,$K513=1,$M514=3,$K517=1),$L514-$L510,IF(AND($M510=2,$K513=1,$M518=3,$K521=1),$L518-$L510,IF(AND($M510=2,$K513=1,$M522=3,$K525=1),$L522-$L510,IF(AND($M510=2,$K513=1,$M526=3,$K529=1),$L526-$L510,0))))</f>
        <v>0</v>
      </c>
      <c r="R510" s="49">
        <f t="shared" ref="R510" si="2276">IF(AND($M510=3,$K513=1,$M514=3,$K517=0),$L514-$L510,IF(AND($M510=3,$K513=1,$M518=3,$K521=0),$L518-$L510,IF(AND($M510=3,$K513=1,$M522=3,$K525=0),$L522-$L510,IF(AND($M510=3,$K513=1,$M526=3,$K529=0),$L526-$L510,0))))</f>
        <v>0</v>
      </c>
      <c r="S510" s="49">
        <f t="shared" ref="S510" si="2277">IF(AND($M510=3,$K513=1,$M514=4,$K517=1),$L514-$L510,IF(AND($M510=3,$K513=1,$M518=4,$K521=1),$L518-$L510,IF(AND($M510=3,$K513=1,$M522=4,$K525=1),$L522-$L510,IF(AND($M510=3,$K513=1,$M526=4,$K529=1),$L526-$L510,0))))</f>
        <v>0</v>
      </c>
      <c r="T510" s="49">
        <f t="shared" ref="T510" si="2278">IF(AND($M510=4,$K513=1,$M514=4,$K517=0),$L514-$L510,IF(AND($M510=4,$K513=1,$M518=4,$K521=0),$L518-$L510,IF(AND($M512=3,$K513=1,$M522=4,$K525=0),$L522-$L510,IF(AND($M510=4,$K513=1,$M526=4,$K529=0),$L526-$L510,0))))</f>
        <v>0</v>
      </c>
      <c r="U510" s="49">
        <f t="shared" ref="U510" si="2279">IF(AND($M510=4,$K513=1,$M514=5,$K517=1),$L514-$L510,IF(AND($M510=4,$K513=1,$M518=5,$K521=1),$L518-$L510,IF(AND($M510=4,$K513=1,$M522=5,$K525=1),$L522-$L510,IF(AND($M510=4,$K513=1,$M526=5,$K529=1),$L526-$L510,0))))</f>
        <v>0</v>
      </c>
      <c r="V510" s="49">
        <f t="shared" ref="V510" si="2280">IF(AND($M510=5,$K513=1,$M514=5,$K517=0),$L514-$L510,IF(AND($M510=5,$K513=1,$M518=5,$K521=0),$L518-$L510,IF(AND($M512=5,$K513=1,$M522=5,$K525=0),$L522-$L510,IF(AND($M510=5,$K513=1,$M526=5,$K529=0),$L526-$L510,0))))</f>
        <v>0</v>
      </c>
      <c r="W510" s="49">
        <f t="shared" ref="W510" si="2281">IF(AND($M510=5,$K513=1,$M514=1,$K517=1),$L514-$L510,IF(AND($M510=5,$K513=1,$M518=1,$K521=1),$L518-$L510,IF(AND($M510=5,$K513=1,$M522=1,$K525=1),$L522-$L510,IF(AND($M510=5,$K513=1,$M526=1,$K529=1),$L526-$L510,0))))</f>
        <v>0</v>
      </c>
      <c r="Z510" s="49"/>
    </row>
    <row r="511" spans="8:26">
      <c r="H511" s="45"/>
      <c r="I511" s="45" t="s">
        <v>1493</v>
      </c>
      <c r="J511" s="17">
        <f t="shared" si="2268"/>
        <v>31751714</v>
      </c>
      <c r="K511" s="49">
        <f t="shared" ref="K511" si="2282">J511*$B$2</f>
        <v>254013712</v>
      </c>
      <c r="L511" s="49"/>
    </row>
    <row r="512" spans="8:26">
      <c r="H512" s="45"/>
      <c r="I512" s="45" t="s">
        <v>609</v>
      </c>
      <c r="J512" s="17">
        <f t="shared" si="2268"/>
        <v>238</v>
      </c>
      <c r="K512" s="49">
        <f t="shared" ref="K512" si="2283">J512*1000000000</f>
        <v>238000000000</v>
      </c>
      <c r="L512" s="49"/>
    </row>
    <row r="513" spans="8:23">
      <c r="H513" s="45"/>
      <c r="I513" s="45" t="s">
        <v>1226</v>
      </c>
      <c r="J513" s="17">
        <f t="shared" ref="J513" si="2284">HEX2DEC(RIGHT(I513))</f>
        <v>4</v>
      </c>
      <c r="K513" s="49">
        <f t="shared" ref="K513" si="2285">HEX2DEC(LEFT(RIGHT(I513,2),1))</f>
        <v>0</v>
      </c>
    </row>
    <row r="514" spans="8:23">
      <c r="I514" s="45" t="s">
        <v>1230</v>
      </c>
      <c r="J514" s="17">
        <f t="shared" ref="J514:J516" si="2286">HEX2DEC(I514)</f>
        <v>3377</v>
      </c>
      <c r="K514" s="49">
        <f t="shared" ref="K514" si="2287">J514*$B$3</f>
        <v>273.63830999999999</v>
      </c>
      <c r="L514" s="49">
        <f t="shared" ref="L514" si="2288">K514+K515+K516</f>
        <v>239254028321.63831</v>
      </c>
      <c r="M514" s="50">
        <f t="shared" ref="M514" si="2289">J517+1</f>
        <v>2</v>
      </c>
      <c r="N514" s="49">
        <f t="shared" ref="N514" si="2290">IF(AND($M514=1,$K517=1,$M518=1,$K521=0),$L518-$L514,IF(AND($M514=1,$K517=1,$M522=1,$K525=0),$L522-$L514,IF(AND($M514=1,$K517=1,$M526=1,$K529=0),$L526-$L514,IF(AND($M514=1,$K517=1,$M530=1,$K533=0),$L530-$L514,0))))</f>
        <v>0</v>
      </c>
      <c r="O514" s="49">
        <f t="shared" ref="O514" si="2291">IF(AND($M514=1,$K517=1,$M518=2,$K521=1),$L518-$L514,IF(AND($M514=1,$K517=1,$M522=2,$K525=1),$L522-$L514,IF(AND($M514=1,$K517=1,$M526=2,$K529=1),$L526-$L514,IF(AND($M514=1,$K517=1,$M530=2,$K533=1),$L530-$L514,0))))</f>
        <v>0</v>
      </c>
      <c r="P514" s="49">
        <f t="shared" ref="P514" si="2292">IF(AND($M514=2,$K517=1,$M518=2,$K521=0),$L518-$L514,IF(AND($M514=2,$K517=1,$M522=2,$K525=0),$L522-$L514,IF(AND($M514=2,$K517=1,$M526=2,$K529=0),$L526-$L514,IF(AND($M514=2,$K517=1,$M530=2,$K533=0),$L530-$L514,0))))</f>
        <v>1021.2449951171875</v>
      </c>
      <c r="Q514" s="49">
        <f t="shared" ref="Q514" si="2293">IF(AND($M514=2,$K517=1,$M518=3,$K521=1),$L518-$L514,IF(AND($M514=2,$K517=1,$M522=3,$K525=1),$L522-$L514,IF(AND($M514=2,$K517=1,$M526=3,$K529=1),$L526-$L514,IF(AND($M514=2,$K517=1,$M530=3,$K533=1),$L530-$L514,0))))</f>
        <v>544.65509033203125</v>
      </c>
      <c r="R514" s="49">
        <f t="shared" ref="R514" si="2294">IF(AND($M514=3,$K517=1,$M518=3,$K521=0),$L518-$L514,IF(AND($M514=3,$K517=1,$M522=3,$K525=0),$L522-$L514,IF(AND($M514=3,$K517=1,$M526=3,$K529=0),$L526-$L514,IF(AND($M514=3,$K517=1,$M530=3,$K533=0),$L530-$L514,0))))</f>
        <v>0</v>
      </c>
      <c r="S514" s="49">
        <f t="shared" ref="S514" si="2295">IF(AND($M514=3,$K517=1,$M518=4,$K521=1),$L518-$L514,IF(AND($M514=3,$K517=1,$M522=4,$K525=1),$L522-$L514,IF(AND($M514=3,$K517=1,$M526=4,$K529=1),$L526-$L514,IF(AND($M514=3,$K517=1,$M530=4,$K533=1),$L530-$L514,0))))</f>
        <v>0</v>
      </c>
      <c r="T514" s="49">
        <f t="shared" ref="T514" si="2296">IF(AND($M514=4,$K517=1,$M518=4,$K521=0),$L518-$L514,IF(AND($M514=4,$K517=1,$M522=4,$K525=0),$L522-$L514,IF(AND($M516=3,$K517=1,$M526=4,$K529=0),$L526-$L514,IF(AND($M514=4,$K517=1,$M530=4,$K533=0),$L530-$L514,0))))</f>
        <v>0</v>
      </c>
      <c r="U514" s="49">
        <f t="shared" ref="U514" si="2297">IF(AND($M514=4,$K517=1,$M518=5,$K521=1),$L518-$L514,IF(AND($M514=4,$K517=1,$M522=5,$K525=1),$L522-$L514,IF(AND($M514=4,$K517=1,$M526=5,$K529=1),$L526-$L514,IF(AND($M514=4,$K517=1,$M530=5,$K533=1),$L530-$L514,0))))</f>
        <v>0</v>
      </c>
      <c r="V514" s="49">
        <f t="shared" ref="V514" si="2298">IF(AND($M514=5,$K517=1,$M518=5,$K521=0),$L518-$L514,IF(AND($M514=5,$K517=1,$M522=5,$K525=0),$L522-$L514,IF(AND($M516=5,$K517=1,$M526=5,$K529=0),$L526-$L514,IF(AND($M514=5,$K517=1,$M530=5,$K533=0),$L530-$L514,0))))</f>
        <v>0</v>
      </c>
      <c r="W514" s="49">
        <f t="shared" ref="W514" si="2299">IF(AND($M514=5,$K517=1,$M518=1,$K521=1),$L518-$L514,IF(AND($M514=5,$K517=1,$M522=1,$K525=1),$L522-$L514,IF(AND($M514=5,$K517=1,$M526=1,$K529=1),$L526-$L514,IF(AND($M514=5,$K517=1,$M530=1,$K533=1),$L530-$L514,0))))</f>
        <v>0</v>
      </c>
    </row>
    <row r="515" spans="8:23">
      <c r="I515" s="45" t="s">
        <v>1494</v>
      </c>
      <c r="J515" s="17">
        <f t="shared" si="2286"/>
        <v>31753506</v>
      </c>
      <c r="K515" s="49">
        <f t="shared" ref="K515" si="2300">J515*$B$2</f>
        <v>254028048</v>
      </c>
      <c r="L515" s="49"/>
    </row>
    <row r="516" spans="8:23">
      <c r="I516" s="45" t="s">
        <v>1495</v>
      </c>
      <c r="J516" s="17">
        <f t="shared" si="2286"/>
        <v>239</v>
      </c>
      <c r="K516" s="49">
        <f t="shared" ref="K516" si="2301">J516*1000000000</f>
        <v>239000000000</v>
      </c>
      <c r="L516" s="49"/>
    </row>
    <row r="517" spans="8:23">
      <c r="I517" s="45" t="s">
        <v>437</v>
      </c>
      <c r="J517" s="17">
        <f t="shared" ref="J517" si="2302">HEX2DEC(RIGHT(I517))</f>
        <v>1</v>
      </c>
      <c r="K517" s="49">
        <f t="shared" ref="K517" si="2303">HEX2DEC(LEFT(RIGHT(I517,2),1))</f>
        <v>1</v>
      </c>
    </row>
    <row r="518" spans="8:23">
      <c r="I518" s="45" t="s">
        <v>1496</v>
      </c>
      <c r="J518" s="17">
        <f t="shared" ref="J518:J520" si="2304">HEX2DEC(I518)</f>
        <v>3780</v>
      </c>
      <c r="K518" s="49">
        <f t="shared" ref="K518" si="2305">J518*$B$3</f>
        <v>306.29340000000002</v>
      </c>
      <c r="L518" s="49">
        <f t="shared" ref="L518" si="2306">K518+K519+K520</f>
        <v>239254028866.2934</v>
      </c>
      <c r="M518" s="50">
        <f t="shared" ref="M518" si="2307">J521+1</f>
        <v>3</v>
      </c>
      <c r="N518" s="49">
        <f t="shared" ref="N518" si="2308">IF(AND($M518=1,$K521=1,$M522=1,$K525=0),$L522-$L518,IF(AND($M518=1,$K521=1,$M526=1,$K529=0),$L526-$L518,IF(AND($M518=1,$K521=1,$M530=1,$K533=0),$L530-$L518,IF(AND($M518=1,$K521=1,$M534=1,$K537=0),$L534-$L518,0))))</f>
        <v>0</v>
      </c>
      <c r="O518" s="49">
        <f t="shared" ref="O518" si="2309">IF(AND($M518=1,$K521=1,$M522=2,$K525=1),$L522-$L518,IF(AND($M518=1,$K521=1,$M526=2,$K529=1),$L526-$L518,IF(AND($M518=1,$K521=1,$M530=2,$K533=1),$L530-$L518,IF(AND($M518=1,$K521=1,$M534=2,$K537=1),$L534-$L518,0))))</f>
        <v>0</v>
      </c>
      <c r="P518" s="49">
        <f t="shared" ref="P518" si="2310">IF(AND($M518=2,$K521=1,$M522=2,$K525=0),$L522-$L518,IF(AND($M518=2,$K521=1,$M526=2,$K529=0),$L526-$L518,IF(AND($M518=2,$K521=1,$M530=2,$K533=0),$L530-$L518,IF(AND($M518=2,$K521=1,$M534=2,$K537=0),$L534-$L518,0))))</f>
        <v>0</v>
      </c>
      <c r="Q518" s="49">
        <f t="shared" ref="Q518" si="2311">IF(AND($M518=2,$K521=1,$M522=3,$K525=1),$L522-$L518,IF(AND($M518=2,$K521=1,$M526=3,$K529=1),$L526-$L518,IF(AND($M518=2,$K521=1,$M530=3,$K533=1),$L530-$L518,IF(AND($M518=2,$K521=1,$M534=3,$K537=1),$L534-$L518,0))))</f>
        <v>0</v>
      </c>
      <c r="R518" s="49">
        <f t="shared" ref="R518" si="2312">IF(AND($M518=3,$K521=1,$M522=3,$K525=0),$L522-$L518,IF(AND($M518=3,$K521=1,$M526=3,$K529=0),$L526-$L518,IF(AND($M518=3,$K521=1,$M530=3,$K533=0),$L530-$L518,IF(AND($M518=3,$K521=1,$M534=3,$K537=0),$L534-$L518,0))))</f>
        <v>963.5516357421875</v>
      </c>
      <c r="S518" s="49">
        <f t="shared" ref="S518" si="2313">IF(AND($M518=3,$K521=1,$M522=4,$K525=1),$L522-$L518,IF(AND($M518=3,$K521=1,$M526=4,$K529=1),$L526-$L518,IF(AND($M518=3,$K521=1,$M530=4,$K533=1),$L530-$L518,IF(AND($M518=3,$K521=1,$M534=4,$K537=1),$L534-$L518,0))))</f>
        <v>9452.1214294433594</v>
      </c>
      <c r="T518" s="49">
        <f t="shared" ref="T518" si="2314">IF(AND($M518=4,$K521=1,$M522=4,$K525=0),$L522-$L518,IF(AND($M518=4,$K521=1,$M526=4,$K529=0),$L526-$L518,IF(AND($M520=3,$K521=1,$M530=4,$K533=0),$L530-$L518,IF(AND($M518=4,$K521=1,$M534=4,$K537=0),$L534-$L518,0))))</f>
        <v>0</v>
      </c>
      <c r="U518" s="49">
        <f t="shared" ref="U518" si="2315">IF(AND($M518=4,$K521=1,$M522=5,$K525=1),$L522-$L518,IF(AND($M518=4,$K521=1,$M526=5,$K529=1),$L526-$L518,IF(AND($M518=4,$K521=1,$M530=5,$K533=1),$L530-$L518,IF(AND($M518=4,$K521=1,$M534=5,$K537=1),$L534-$L518,0))))</f>
        <v>0</v>
      </c>
      <c r="V518" s="49">
        <f t="shared" ref="V518" si="2316">IF(AND($M518=5,$K521=1,$M522=5,$K525=0),$L522-$L518,IF(AND($M518=5,$K521=1,$M526=5,$K529=0),$L526-$L518,IF(AND($M520=5,$K521=1,$M530=5,$K533=0),$L530-$L518,IF(AND($M518=5,$K521=1,$M534=5,$K537=0),$L534-$L518,0))))</f>
        <v>0</v>
      </c>
      <c r="W518" s="49">
        <f t="shared" ref="W518" si="2317">IF(AND($M518=5,$K521=1,$M522=1,$K525=1),$L522-$L518,IF(AND($M518=5,$K521=1,$M526=1,$K529=1),$L526-$L518,IF(AND($M518=5,$K521=1,$M530=1,$K533=1),$L530-$L518,IF(AND($M518=5,$K521=1,$M534=1,$K537=1),$L534-$L518,0))))</f>
        <v>0</v>
      </c>
    </row>
    <row r="519" spans="8:23">
      <c r="I519" s="45" t="s">
        <v>1497</v>
      </c>
      <c r="J519" s="17">
        <f t="shared" si="2304"/>
        <v>31753570</v>
      </c>
      <c r="K519" s="49">
        <f t="shared" ref="K519" si="2318">J519*$B$2</f>
        <v>254028560</v>
      </c>
      <c r="L519" s="49"/>
    </row>
    <row r="520" spans="8:23">
      <c r="I520" s="45" t="s">
        <v>1495</v>
      </c>
      <c r="J520" s="17">
        <f t="shared" si="2304"/>
        <v>239</v>
      </c>
      <c r="K520" s="49">
        <f t="shared" ref="K520" si="2319">J520*1000000000</f>
        <v>239000000000</v>
      </c>
      <c r="L520" s="49"/>
    </row>
    <row r="521" spans="8:23">
      <c r="I521" s="45" t="s">
        <v>482</v>
      </c>
      <c r="J521" s="17">
        <f t="shared" ref="J521" si="2320">HEX2DEC(RIGHT(I521))</f>
        <v>2</v>
      </c>
      <c r="K521" s="49">
        <f t="shared" ref="K521" si="2321">HEX2DEC(LEFT(RIGHT(I521,2),1))</f>
        <v>1</v>
      </c>
    </row>
    <row r="522" spans="8:23">
      <c r="I522" s="45" t="s">
        <v>1498</v>
      </c>
      <c r="J522" s="17">
        <f t="shared" ref="J522:J524" si="2322">HEX2DEC(I522)</f>
        <v>3343</v>
      </c>
      <c r="K522" s="49">
        <f t="shared" ref="K522" si="2323">J522*$B$3</f>
        <v>270.88328999999999</v>
      </c>
      <c r="L522" s="49">
        <f t="shared" ref="L522" si="2324">K522+K523+K524</f>
        <v>239254029342.8833</v>
      </c>
      <c r="M522" s="50">
        <f t="shared" ref="M522" si="2325">J525+1</f>
        <v>2</v>
      </c>
      <c r="N522" s="49">
        <f t="shared" ref="N522" si="2326">IF(AND($M522=1,$K525=1,$M526=1,$K529=0),$L526-$L522,IF(AND($M522=1,$K525=1,$M530=1,$K533=0),$L530-$L522,IF(AND($M522=1,$K525=1,$M534=1,$K537=0),$L534-$L522,IF(AND($M522=1,$K525=1,$M538=1,$K541=0),$L538-$L522,0))))</f>
        <v>0</v>
      </c>
      <c r="O522" s="49">
        <f t="shared" ref="O522" si="2327">IF(AND($M522=1,$K525=1,$M526=2,$K529=1),$L526-$L522,IF(AND($M522=1,$K525=1,$M530=2,$K533=1),$L530-$L522,IF(AND($M522=1,$K525=1,$M534=2,$K537=1),$L534-$L522,IF(AND($M522=1,$K525=1,$M538=2,$K541=1),$L538-$L522,0))))</f>
        <v>0</v>
      </c>
      <c r="P522" s="49">
        <f t="shared" ref="P522" si="2328">IF(AND($M522=2,$K525=1,$M526=2,$K529=0),$L526-$L522,IF(AND($M522=2,$K525=1,$M530=2,$K533=0),$L530-$L522,IF(AND($M522=2,$K525=1,$M534=2,$K537=0),$L534-$L522,IF(AND($M522=2,$K525=1,$M538=2,$K541=0),$L538-$L522,0))))</f>
        <v>0</v>
      </c>
      <c r="Q522" s="49">
        <f t="shared" ref="Q522" si="2329">IF(AND($M522=2,$K525=1,$M526=3,$K529=1),$L526-$L522,IF(AND($M522=2,$K525=1,$M530=3,$K533=1),$L530-$L522,IF(AND($M522=2,$K525=1,$M534=3,$K537=1),$L534-$L522,IF(AND($M522=2,$K525=1,$M538=3,$K541=1),$L538-$L522,0))))</f>
        <v>0</v>
      </c>
      <c r="R522" s="49">
        <f t="shared" ref="R522" si="2330">IF(AND($M522=3,$K525=1,$M526=3,$K529=0),$L526-$L522,IF(AND($M522=3,$K525=1,$M530=3,$K533=0),$L530-$L522,IF(AND($M522=3,$K525=1,$M534=3,$K537=0),$L534-$L522,IF(AND($M522=3,$K525=1,$M538=3,$K541=0),$L538-$L522,0))))</f>
        <v>0</v>
      </c>
      <c r="S522" s="49">
        <f t="shared" ref="S522" si="2331">IF(AND($M522=3,$K525=1,$M526=4,$K529=1),$L526-$L522,IF(AND($M522=3,$K525=1,$M530=4,$K533=1),$L530-$L522,IF(AND($M522=3,$K525=1,$M534=4,$K537=1),$L534-$L522,IF(AND($M522=3,$K525=1,$M538=4,$K541=1),$L538-$L522,0))))</f>
        <v>0</v>
      </c>
      <c r="T522" s="49">
        <f t="shared" ref="T522" si="2332">IF(AND($M522=4,$K525=1,$M526=4,$K529=0),$L526-$L522,IF(AND($M522=4,$K525=1,$M530=4,$K533=0),$L530-$L522,IF(AND($M524=3,$K525=1,$M534=4,$K537=0),$L534-$L522,IF(AND($M522=4,$K525=1,$M538=4,$K541=0),$L538-$L522,0))))</f>
        <v>0</v>
      </c>
      <c r="U522" s="49">
        <f t="shared" ref="U522" si="2333">IF(AND($M522=4,$K525=1,$M526=5,$K529=1),$L526-$L522,IF(AND($M522=4,$K525=1,$M530=5,$K533=1),$L530-$L522,IF(AND($M522=4,$K525=1,$M534=5,$K537=1),$L534-$L522,IF(AND($M522=4,$K525=1,$M538=5,$K541=1),$L538-$L522,0))))</f>
        <v>0</v>
      </c>
      <c r="V522" s="49">
        <f t="shared" ref="V522" si="2334">IF(AND($M522=5,$K525=1,$M526=5,$K529=0),$L526-$L522,IF(AND($M522=5,$K525=1,$M530=5,$K533=0),$L530-$L522,IF(AND($M524=5,$K525=1,$M534=5,$K537=0),$L534-$L522,IF(AND($M522=5,$K525=1,$M538=5,$K541=0),$L538-$L522,0))))</f>
        <v>0</v>
      </c>
      <c r="W522" s="49">
        <f t="shared" ref="W522" si="2335">IF(AND($M522=5,$K525=1,$M526=1,$K529=1),$L526-$L522,IF(AND($M522=5,$K525=1,$M530=1,$K533=1),$L530-$L522,IF(AND($M522=5,$K525=1,$M534=1,$K537=1),$L534-$L522,IF(AND($M522=5,$K525=1,$M538=1,$K541=1),$L538-$L522,0))))</f>
        <v>0</v>
      </c>
    </row>
    <row r="523" spans="8:23">
      <c r="I523" s="45" t="s">
        <v>1499</v>
      </c>
      <c r="J523" s="17">
        <f t="shared" si="2322"/>
        <v>31753634</v>
      </c>
      <c r="K523" s="49">
        <f t="shared" ref="K523" si="2336">J523*$B$2</f>
        <v>254029072</v>
      </c>
      <c r="L523" s="49"/>
    </row>
    <row r="524" spans="8:23">
      <c r="I524" s="45" t="s">
        <v>1495</v>
      </c>
      <c r="J524" s="17">
        <f t="shared" si="2322"/>
        <v>239</v>
      </c>
      <c r="K524" s="49">
        <f t="shared" ref="K524" si="2337">J524*1000000000</f>
        <v>239000000000</v>
      </c>
      <c r="L524" s="49"/>
    </row>
    <row r="525" spans="8:23">
      <c r="I525" s="45" t="s">
        <v>484</v>
      </c>
      <c r="J525" s="17">
        <f t="shared" ref="J525" si="2338">HEX2DEC(RIGHT(I525))</f>
        <v>1</v>
      </c>
      <c r="K525" s="49">
        <f t="shared" ref="K525" si="2339">HEX2DEC(LEFT(RIGHT(I525,2),1))</f>
        <v>0</v>
      </c>
    </row>
    <row r="526" spans="8:23">
      <c r="I526" s="45" t="s">
        <v>1241</v>
      </c>
      <c r="J526" s="17">
        <f t="shared" ref="J526:J528" si="2340">HEX2DEC(I526)</f>
        <v>3034</v>
      </c>
      <c r="K526" s="49">
        <f t="shared" ref="K526" si="2341">J526*$B$3</f>
        <v>245.84502000000001</v>
      </c>
      <c r="L526" s="49">
        <f t="shared" ref="L526" si="2342">K526+K527+K528</f>
        <v>239254029829.84503</v>
      </c>
      <c r="M526" s="50">
        <f t="shared" ref="M526" si="2343">J529+1</f>
        <v>3</v>
      </c>
      <c r="N526" s="49">
        <f t="shared" ref="N526" si="2344">IF(AND($M526=1,$K529=1,$M530=1,$K533=0),$L530-$L526,IF(AND($M526=1,$K529=1,$M534=1,$K537=0),$L534-$L526,IF(AND($M526=1,$K529=1,$M538=1,$K541=0),$L538-$L526,IF(AND($M526=1,$K529=1,$M542=1,$K545=0),$L542-$L526,0))))</f>
        <v>0</v>
      </c>
      <c r="O526" s="49">
        <f t="shared" ref="O526" si="2345">IF(AND($M526=1,$K529=1,$M530=2,$K533=1),$L530-$L526,IF(AND($M526=1,$K529=1,$M534=2,$K537=1),$L534-$L526,IF(AND($M526=1,$K529=1,$M538=2,$K541=1),$L538-$L526,IF(AND($M526=1,$K529=1,$M542=2,$K545=1),$L542-$L526,0))))</f>
        <v>0</v>
      </c>
      <c r="P526" s="49">
        <f t="shared" ref="P526" si="2346">IF(AND($M526=2,$K529=1,$M530=2,$K533=0),$L530-$L526,IF(AND($M526=2,$K529=1,$M534=2,$K537=0),$L534-$L526,IF(AND($M526=2,$K529=1,$M538=2,$K541=0),$L538-$L526,IF(AND($M526=2,$K529=1,$M542=2,$K545=0),$L542-$L526,0))))</f>
        <v>0</v>
      </c>
      <c r="Q526" s="49">
        <f t="shared" ref="Q526" si="2347">IF(AND($M526=2,$K529=1,$M530=3,$K533=1),$L530-$L526,IF(AND($M526=2,$K529=1,$M534=3,$K537=1),$L534-$L526,IF(AND($M526=2,$K529=1,$M538=3,$K541=1),$L538-$L526,IF(AND($M526=2,$K529=1,$M542=3,$K545=1),$L542-$L526,0))))</f>
        <v>0</v>
      </c>
      <c r="R526" s="49">
        <f t="shared" ref="R526" si="2348">IF(AND($M526=3,$K529=1,$M530=3,$K533=0),$L530-$L526,IF(AND($M526=3,$K529=1,$M534=3,$K537=0),$L534-$L526,IF(AND($M526=3,$K529=1,$M538=3,$K541=0),$L538-$L526,IF(AND($M526=3,$K529=1,$M542=3,$K545=0),$L542-$L526,0))))</f>
        <v>0</v>
      </c>
      <c r="S526" s="49">
        <f t="shared" ref="S526" si="2349">IF(AND($M526=3,$K529=1,$M530=4,$K533=1),$L530-$L526,IF(AND($M526=3,$K529=1,$M534=4,$K537=1),$L534-$L526,IF(AND($M526=3,$K529=1,$M538=4,$K541=1),$L538-$L526,IF(AND($M526=3,$K529=1,$M542=4,$K545=1),$L542-$L526,0))))</f>
        <v>0</v>
      </c>
      <c r="T526" s="49">
        <f t="shared" ref="T526" si="2350">IF(AND($M526=4,$K529=1,$M530=4,$K533=0),$L530-$L526,IF(AND($M526=4,$K529=1,$M534=4,$K537=0),$L534-$L526,IF(AND($M528=3,$K529=1,$M538=4,$K541=0),$L538-$L526,IF(AND($M526=4,$K529=1,$M542=4,$K545=0),$L542-$L526,0))))</f>
        <v>0</v>
      </c>
      <c r="U526" s="49">
        <f t="shared" ref="U526" si="2351">IF(AND($M526=4,$K529=1,$M530=5,$K533=1),$L530-$L526,IF(AND($M526=4,$K529=1,$M534=5,$K537=1),$L534-$L526,IF(AND($M526=4,$K529=1,$M538=5,$K541=1),$L538-$L526,IF(AND($M526=4,$K529=1,$M542=5,$K545=1),$L542-$L526,0))))</f>
        <v>0</v>
      </c>
      <c r="V526" s="49">
        <f t="shared" ref="V526" si="2352">IF(AND($M526=5,$K529=1,$M530=5,$K533=0),$L530-$L526,IF(AND($M526=5,$K529=1,$M534=5,$K537=0),$L534-$L526,IF(AND($M528=5,$K529=1,$M538=5,$K541=0),$L538-$L526,IF(AND($M526=5,$K529=1,$M542=5,$K545=0),$L542-$L526,0))))</f>
        <v>0</v>
      </c>
      <c r="W526" s="49">
        <f t="shared" ref="W526" si="2353">IF(AND($M526=5,$K529=1,$M530=1,$K533=1),$L530-$L526,IF(AND($M526=5,$K529=1,$M534=1,$K537=1),$L534-$L526,IF(AND($M526=5,$K529=1,$M538=1,$K541=1),$L538-$L526,IF(AND($M526=5,$K529=1,$M542=1,$K545=1),$L542-$L526,0))))</f>
        <v>0</v>
      </c>
    </row>
    <row r="527" spans="8:23">
      <c r="I527" s="45" t="s">
        <v>1500</v>
      </c>
      <c r="J527" s="17">
        <f t="shared" si="2340"/>
        <v>31753698</v>
      </c>
      <c r="K527" s="49">
        <f t="shared" ref="K527" si="2354">J527*$B$2</f>
        <v>254029584</v>
      </c>
      <c r="L527" s="49"/>
    </row>
    <row r="528" spans="8:23">
      <c r="I528" s="45" t="s">
        <v>1495</v>
      </c>
      <c r="J528" s="17">
        <f t="shared" si="2340"/>
        <v>239</v>
      </c>
      <c r="K528" s="49">
        <f t="shared" ref="K528" si="2355">J528*1000000000</f>
        <v>239000000000</v>
      </c>
      <c r="L528" s="49"/>
    </row>
    <row r="529" spans="9:23">
      <c r="I529" s="45" t="s">
        <v>706</v>
      </c>
      <c r="J529" s="17">
        <f t="shared" ref="J529" si="2356">HEX2DEC(RIGHT(I529))</f>
        <v>2</v>
      </c>
      <c r="K529" s="49">
        <f t="shared" ref="K529" si="2357">HEX2DEC(LEFT(RIGHT(I529,2),1))</f>
        <v>0</v>
      </c>
    </row>
    <row r="530" spans="9:23">
      <c r="I530" s="45" t="s">
        <v>1255</v>
      </c>
      <c r="J530" s="17">
        <f t="shared" ref="J530:J532" si="2358">HEX2DEC(I530)</f>
        <v>6694</v>
      </c>
      <c r="K530" s="49">
        <f t="shared" ref="K530" si="2359">J530*$B$3</f>
        <v>542.41482000000008</v>
      </c>
      <c r="L530" s="49">
        <f t="shared" ref="L530" si="2360">K530+K531+K532</f>
        <v>239254038318.41483</v>
      </c>
      <c r="M530" s="50">
        <f t="shared" ref="M530" si="2361">J533+1</f>
        <v>4</v>
      </c>
      <c r="N530" s="49">
        <f t="shared" ref="N530" si="2362">IF(AND($M530=1,$K533=1,$M534=1,$K537=0),$L534-$L530,IF(AND($M530=1,$K533=1,$M538=1,$K541=0),$L538-$L530,IF(AND($M530=1,$K533=1,$M542=1,$K545=0),$L542-$L530,IF(AND($M530=1,$K533=1,$M546=1,$K549=0),$L546-$L530,0))))</f>
        <v>0</v>
      </c>
      <c r="O530" s="49">
        <f t="shared" ref="O530" si="2363">IF(AND($M530=1,$K533=1,$M534=2,$K537=1),$L534-$L530,IF(AND($M530=1,$K533=1,$M538=2,$K541=1),$L538-$L530,IF(AND($M530=1,$K533=1,$M542=2,$K545=1),$L542-$L530,IF(AND($M530=1,$K533=1,$M546=2,$K549=1),$L546-$L530,0))))</f>
        <v>0</v>
      </c>
      <c r="P530" s="49">
        <f t="shared" ref="P530" si="2364">IF(AND($M530=2,$K533=1,$M534=2,$K537=0),$L534-$L530,IF(AND($M530=2,$K533=1,$M538=2,$K541=0),$L538-$L530,IF(AND($M530=2,$K533=1,$M542=2,$K545=0),$L542-$L530,IF(AND($M530=2,$K533=1,$M546=2,$K549=0),$L546-$L530,0))))</f>
        <v>0</v>
      </c>
      <c r="Q530" s="49">
        <f t="shared" ref="Q530" si="2365">IF(AND($M530=2,$K533=1,$M534=3,$K537=1),$L534-$L530,IF(AND($M530=2,$K533=1,$M538=3,$K541=1),$L538-$L530,IF(AND($M530=2,$K533=1,$M542=3,$K545=1),$L542-$L530,IF(AND($M530=2,$K533=1,$M546=3,$K549=1),$L546-$L530,0))))</f>
        <v>0</v>
      </c>
      <c r="R530" s="49">
        <f t="shared" ref="R530" si="2366">IF(AND($M530=3,$K533=1,$M534=3,$K537=0),$L534-$L530,IF(AND($M530=3,$K533=1,$M538=3,$K541=0),$L538-$L530,IF(AND($M530=3,$K533=1,$M542=3,$K545=0),$L542-$L530,IF(AND($M530=3,$K533=1,$M546=3,$K549=0),$L546-$L530,0))))</f>
        <v>0</v>
      </c>
      <c r="S530" s="49">
        <f t="shared" ref="S530" si="2367">IF(AND($M530=3,$K533=1,$M534=4,$K537=1),$L534-$L530,IF(AND($M530=3,$K533=1,$M538=4,$K541=1),$L538-$L530,IF(AND($M530=3,$K533=1,$M542=4,$K545=1),$L542-$L530,IF(AND($M530=3,$K533=1,$M546=4,$K549=1),$L546-$L530,0))))</f>
        <v>0</v>
      </c>
      <c r="T530" s="49">
        <f t="shared" ref="T530" si="2368">IF(AND($M530=4,$K533=1,$M534=4,$K537=0),$L534-$L530,IF(AND($M530=4,$K533=1,$M538=4,$K541=0),$L538-$L530,IF(AND($M532=3,$K533=1,$M542=4,$K545=0),$L542-$L530,IF(AND($M530=4,$K533=1,$M546=4,$K549=0),$L546-$L530,0))))</f>
        <v>1020.1105651855469</v>
      </c>
      <c r="U530" s="49">
        <f t="shared" ref="U530" si="2369">IF(AND($M530=4,$K533=1,$M534=5,$K537=1),$L534-$L530,IF(AND($M530=4,$K533=1,$M538=5,$K541=1),$L538-$L530,IF(AND($M530=4,$K533=1,$M542=5,$K545=1),$L542-$L530,IF(AND($M530=4,$K533=1,$M546=5,$K549=1),$L546-$L530,0))))</f>
        <v>12324.544525146484</v>
      </c>
      <c r="V530" s="49">
        <f t="shared" ref="V530" si="2370">IF(AND($M530=5,$K533=1,$M534=5,$K537=0),$L534-$L530,IF(AND($M530=5,$K533=1,$M538=5,$K541=0),$L538-$L530,IF(AND($M532=5,$K533=1,$M542=5,$K545=0),$L542-$L530,IF(AND($M530=5,$K533=1,$M546=5,$K549=0),$L546-$L530,0))))</f>
        <v>0</v>
      </c>
      <c r="W530" s="49">
        <f t="shared" ref="W530" si="2371">IF(AND($M530=5,$K533=1,$M534=1,$K537=1),$L534-$L530,IF(AND($M530=5,$K533=1,$M538=1,$K541=1),$L538-$L530,IF(AND($M530=5,$K533=1,$M542=1,$K545=1),$L542-$L530,IF(AND($M530=5,$K533=1,$M546=1,$K549=1),$L546-$L530,0))))</f>
        <v>0</v>
      </c>
    </row>
    <row r="531" spans="9:23">
      <c r="I531" s="45" t="s">
        <v>1501</v>
      </c>
      <c r="J531" s="17">
        <f t="shared" si="2358"/>
        <v>31754722</v>
      </c>
      <c r="K531" s="49">
        <f t="shared" ref="K531" si="2372">J531*$B$2</f>
        <v>254037776</v>
      </c>
      <c r="L531" s="49"/>
    </row>
    <row r="532" spans="9:23">
      <c r="I532" s="45" t="s">
        <v>1495</v>
      </c>
      <c r="J532" s="17">
        <f t="shared" si="2358"/>
        <v>239</v>
      </c>
      <c r="K532" s="49">
        <f t="shared" ref="K532" si="2373">J532*1000000000</f>
        <v>239000000000</v>
      </c>
      <c r="L532" s="49"/>
    </row>
    <row r="533" spans="9:23">
      <c r="I533" s="45" t="s">
        <v>491</v>
      </c>
      <c r="J533" s="17">
        <f t="shared" ref="J533" si="2374">HEX2DEC(RIGHT(I533))</f>
        <v>3</v>
      </c>
      <c r="K533" s="49">
        <f t="shared" ref="K533" si="2375">HEX2DEC(LEFT(RIGHT(I533,2),1))</f>
        <v>1</v>
      </c>
    </row>
    <row r="534" spans="9:23">
      <c r="I534" s="45" t="s">
        <v>1502</v>
      </c>
      <c r="J534" s="17">
        <f t="shared" ref="J534:J536" si="2376">HEX2DEC(I534)</f>
        <v>6646</v>
      </c>
      <c r="K534" s="49">
        <f t="shared" ref="K534" si="2377">J534*$B$3</f>
        <v>538.52538000000004</v>
      </c>
      <c r="L534" s="49">
        <f t="shared" ref="L534" si="2378">K534+K535+K536</f>
        <v>239254039338.52539</v>
      </c>
      <c r="M534" s="50">
        <f t="shared" ref="M534" si="2379">J537+1</f>
        <v>4</v>
      </c>
      <c r="N534" s="49">
        <f t="shared" ref="N534" si="2380">IF(AND($M534=1,$K537=1,$M538=1,$K541=0),$L538-$L534,IF(AND($M534=1,$K537=1,$M542=1,$K545=0),$L542-$L534,IF(AND($M534=1,$K537=1,$M546=1,$K549=0),$L546-$L534,IF(AND($M534=1,$K537=1,$M550=1,$K553=0),$L550-$L534,0))))</f>
        <v>0</v>
      </c>
      <c r="O534" s="49">
        <f t="shared" ref="O534" si="2381">IF(AND($M534=1,$K537=1,$M538=2,$K541=1),$L538-$L534,IF(AND($M534=1,$K537=1,$M542=2,$K545=1),$L542-$L534,IF(AND($M534=1,$K537=1,$M546=2,$K549=1),$L546-$L534,IF(AND($M534=1,$K537=1,$M550=2,$K553=1),$L550-$L534,0))))</f>
        <v>0</v>
      </c>
      <c r="P534" s="49">
        <f t="shared" ref="P534" si="2382">IF(AND($M534=2,$K537=1,$M538=2,$K541=0),$L538-$L534,IF(AND($M534=2,$K537=1,$M542=2,$K545=0),$L542-$L534,IF(AND($M534=2,$K537=1,$M546=2,$K549=0),$L546-$L534,IF(AND($M534=2,$K537=1,$M550=2,$K553=0),$L550-$L534,0))))</f>
        <v>0</v>
      </c>
      <c r="Q534" s="49">
        <f t="shared" ref="Q534" si="2383">IF(AND($M534=2,$K537=1,$M538=3,$K541=1),$L538-$L534,IF(AND($M534=2,$K537=1,$M542=3,$K545=1),$L542-$L534,IF(AND($M534=2,$K537=1,$M546=3,$K549=1),$L546-$L534,IF(AND($M534=2,$K537=1,$M550=3,$K553=1),$L550-$L534,0))))</f>
        <v>0</v>
      </c>
      <c r="R534" s="49">
        <f t="shared" ref="R534" si="2384">IF(AND($M534=3,$K537=1,$M538=3,$K541=0),$L538-$L534,IF(AND($M534=3,$K537=1,$M542=3,$K545=0),$L542-$L534,IF(AND($M534=3,$K537=1,$M546=3,$K549=0),$L546-$L534,IF(AND($M534=3,$K537=1,$M550=3,$K553=0),$L550-$L534,0))))</f>
        <v>0</v>
      </c>
      <c r="S534" s="49">
        <f t="shared" ref="S534" si="2385">IF(AND($M534=3,$K537=1,$M538=4,$K541=1),$L538-$L534,IF(AND($M534=3,$K537=1,$M542=4,$K545=1),$L542-$L534,IF(AND($M534=3,$K537=1,$M546=4,$K549=1),$L546-$L534,IF(AND($M534=3,$K537=1,$M550=4,$K553=1),$L550-$L534,0))))</f>
        <v>0</v>
      </c>
      <c r="T534" s="49">
        <f t="shared" ref="T534" si="2386">IF(AND($M534=4,$K537=1,$M538=4,$K541=0),$L538-$L534,IF(AND($M534=4,$K537=1,$M542=4,$K545=0),$L542-$L534,IF(AND($M536=3,$K537=1,$M546=4,$K549=0),$L546-$L534,IF(AND($M534=4,$K537=1,$M550=4,$K553=0),$L550-$L534,0))))</f>
        <v>0</v>
      </c>
      <c r="U534" s="49">
        <f t="shared" ref="U534" si="2387">IF(AND($M534=4,$K537=1,$M538=5,$K541=1),$L538-$L534,IF(AND($M534=4,$K537=1,$M542=5,$K545=1),$L542-$L534,IF(AND($M534=4,$K537=1,$M546=5,$K549=1),$L546-$L534,IF(AND($M534=4,$K537=1,$M550=5,$K553=1),$L550-$L534,0))))</f>
        <v>0</v>
      </c>
      <c r="V534" s="49">
        <f t="shared" ref="V534" si="2388">IF(AND($M534=5,$K537=1,$M538=5,$K541=0),$L538-$L534,IF(AND($M534=5,$K537=1,$M542=5,$K545=0),$L542-$L534,IF(AND($M536=5,$K537=1,$M546=5,$K549=0),$L546-$L534,IF(AND($M534=5,$K537=1,$M550=5,$K553=0),$L550-$L534,0))))</f>
        <v>0</v>
      </c>
      <c r="W534" s="49">
        <f t="shared" ref="W534" si="2389">IF(AND($M534=5,$K537=1,$M538=1,$K541=1),$L538-$L534,IF(AND($M534=5,$K537=1,$M542=1,$K545=1),$L542-$L534,IF(AND($M534=5,$K537=1,$M546=1,$K549=1),$L546-$L534,IF(AND($M534=5,$K537=1,$M550=1,$K553=1),$L550-$L534,0))))</f>
        <v>0</v>
      </c>
    </row>
    <row r="535" spans="9:23">
      <c r="I535" s="45" t="s">
        <v>1503</v>
      </c>
      <c r="J535" s="17">
        <f t="shared" si="2376"/>
        <v>31754850</v>
      </c>
      <c r="K535" s="49">
        <f t="shared" ref="K535" si="2390">J535*$B$2</f>
        <v>254038800</v>
      </c>
      <c r="L535" s="49"/>
    </row>
    <row r="536" spans="9:23">
      <c r="I536" s="45" t="s">
        <v>1495</v>
      </c>
      <c r="J536" s="17">
        <f t="shared" si="2376"/>
        <v>239</v>
      </c>
      <c r="K536" s="49">
        <f t="shared" ref="K536" si="2391">J536*1000000000</f>
        <v>239000000000</v>
      </c>
      <c r="L536" s="49"/>
    </row>
    <row r="537" spans="9:23">
      <c r="I537" s="45" t="s">
        <v>1225</v>
      </c>
      <c r="J537" s="17">
        <f t="shared" ref="J537" si="2392">HEX2DEC(RIGHT(I537))</f>
        <v>3</v>
      </c>
      <c r="K537" s="49">
        <f t="shared" ref="K537" si="2393">HEX2DEC(LEFT(RIGHT(I537,2),1))</f>
        <v>0</v>
      </c>
    </row>
    <row r="538" spans="9:23">
      <c r="I538" s="45" t="s">
        <v>1504</v>
      </c>
      <c r="J538" s="17">
        <f t="shared" ref="J538:J540" si="2394">HEX2DEC(I538)</f>
        <v>7145</v>
      </c>
      <c r="K538" s="49">
        <f t="shared" ref="K538" si="2395">J538*$B$3</f>
        <v>578.95935000000009</v>
      </c>
      <c r="L538" s="49">
        <f t="shared" ref="L538" si="2396">K538+K539+K540</f>
        <v>239254050642.95935</v>
      </c>
      <c r="M538" s="50">
        <f t="shared" ref="M538" si="2397">J541+1</f>
        <v>5</v>
      </c>
      <c r="N538" s="49">
        <f t="shared" ref="N538" si="2398">IF(AND($M538=1,$K541=1,$M542=1,$K545=0),$L542-$L538,IF(AND($M538=1,$K541=1,$M546=1,$K549=0),$L546-$L538,IF(AND($M538=1,$K541=1,$M550=1,$K553=0),$L550-$L538,IF(AND($M538=1,$K541=1,$M554=1,$K557=0),$L554-$L538,0))))</f>
        <v>0</v>
      </c>
      <c r="O538" s="49">
        <f t="shared" ref="O538" si="2399">IF(AND($M538=1,$K541=1,$M542=2,$K545=1),$L542-$L538,IF(AND($M538=1,$K541=1,$M546=2,$K549=1),$L546-$L538,IF(AND($M538=1,$K541=1,$M550=2,$K553=1),$L550-$L538,IF(AND($M538=1,$K541=1,$M554=2,$K557=1),$L554-$L538,0))))</f>
        <v>0</v>
      </c>
      <c r="P538" s="49">
        <f t="shared" ref="P538" si="2400">IF(AND($M538=2,$K541=1,$M542=2,$K545=0),$L542-$L538,IF(AND($M538=2,$K541=1,$M546=2,$K549=0),$L546-$L538,IF(AND($M538=2,$K541=1,$M550=2,$K553=0),$L550-$L538,IF(AND($M538=2,$K541=1,$M554=2,$K557=0),$L554-$L538,0))))</f>
        <v>0</v>
      </c>
      <c r="Q538" s="49">
        <f t="shared" ref="Q538" si="2401">IF(AND($M538=2,$K541=1,$M542=3,$K545=1),$L542-$L538,IF(AND($M538=2,$K541=1,$M546=3,$K549=1),$L546-$L538,IF(AND($M538=2,$K541=1,$M550=3,$K553=1),$L550-$L538,IF(AND($M538=2,$K541=1,$M554=3,$K557=1),$L554-$L538,0))))</f>
        <v>0</v>
      </c>
      <c r="R538" s="49">
        <f t="shared" ref="R538" si="2402">IF(AND($M538=3,$K541=1,$M542=3,$K545=0),$L542-$L538,IF(AND($M538=3,$K541=1,$M546=3,$K549=0),$L546-$L538,IF(AND($M538=3,$K541=1,$M550=3,$K553=0),$L550-$L538,IF(AND($M538=3,$K541=1,$M554=3,$K557=0),$L554-$L538,0))))</f>
        <v>0</v>
      </c>
      <c r="S538" s="49">
        <f t="shared" ref="S538" si="2403">IF(AND($M538=3,$K541=1,$M542=4,$K545=1),$L542-$L538,IF(AND($M538=3,$K541=1,$M546=4,$K549=1),$L546-$L538,IF(AND($M538=3,$K541=1,$M550=4,$K553=1),$L550-$L538,IF(AND($M538=3,$K541=1,$M554=4,$K557=1),$L554-$L538,0))))</f>
        <v>0</v>
      </c>
      <c r="T538" s="49">
        <f t="shared" ref="T538" si="2404">IF(AND($M538=4,$K541=1,$M542=4,$K545=0),$L542-$L538,IF(AND($M538=4,$K541=1,$M546=4,$K549=0),$L546-$L538,IF(AND($M540=3,$K541=1,$M550=4,$K553=0),$L550-$L538,IF(AND($M538=4,$K541=1,$M554=4,$K557=0),$L554-$L538,0))))</f>
        <v>0</v>
      </c>
      <c r="U538" s="49">
        <f t="shared" ref="U538" si="2405">IF(AND($M538=4,$K541=1,$M542=5,$K545=1),$L542-$L538,IF(AND($M538=4,$K541=1,$M546=5,$K549=1),$L546-$L538,IF(AND($M538=4,$K541=1,$M550=5,$K553=1),$L550-$L538,IF(AND($M538=4,$K541=1,$M554=5,$K557=1),$L554-$L538,0))))</f>
        <v>0</v>
      </c>
      <c r="V538" s="49">
        <f t="shared" ref="V538" si="2406">IF(AND($M538=5,$K541=1,$M542=5,$K545=0),$L542-$L538,IF(AND($M538=5,$K541=1,$M546=5,$K549=0),$L546-$L538,IF(AND($M540=5,$K541=1,$M550=5,$K553=0),$L550-$L538,IF(AND($M538=5,$K541=1,$M554=5,$K557=0),$L554-$L538,0))))</f>
        <v>1005.606201171875</v>
      </c>
      <c r="W538" s="49">
        <f t="shared" ref="W538" si="2407">IF(AND($M538=5,$K541=1,$M542=1,$K545=1),$L542-$L538,IF(AND($M538=5,$K541=1,$M546=1,$K549=1),$L546-$L538,IF(AND($M538=5,$K541=1,$M550=1,$K553=1),$L550-$L538,IF(AND($M538=5,$K541=1,$M554=1,$K557=1),$L554-$L538,0))))</f>
        <v>0</v>
      </c>
    </row>
    <row r="539" spans="9:23">
      <c r="I539" s="45" t="s">
        <v>1505</v>
      </c>
      <c r="J539" s="17">
        <f t="shared" si="2394"/>
        <v>31756258</v>
      </c>
      <c r="K539" s="49">
        <f t="shared" ref="K539" si="2408">J539*$B$2</f>
        <v>254050064</v>
      </c>
      <c r="L539" s="49"/>
    </row>
    <row r="540" spans="9:23">
      <c r="I540" s="45" t="s">
        <v>1495</v>
      </c>
      <c r="J540" s="17">
        <f t="shared" si="2394"/>
        <v>239</v>
      </c>
      <c r="K540" s="49">
        <f t="shared" ref="K540" si="2409">J540*1000000000</f>
        <v>239000000000</v>
      </c>
      <c r="L540" s="49"/>
    </row>
    <row r="541" spans="9:23">
      <c r="I541" s="45" t="s">
        <v>481</v>
      </c>
      <c r="J541" s="17">
        <f t="shared" ref="J541" si="2410">HEX2DEC(RIGHT(I541))</f>
        <v>4</v>
      </c>
      <c r="K541" s="49">
        <f t="shared" ref="K541" si="2411">HEX2DEC(LEFT(RIGHT(I541,2),1))</f>
        <v>1</v>
      </c>
    </row>
    <row r="542" spans="9:23">
      <c r="I542" s="45" t="s">
        <v>802</v>
      </c>
      <c r="J542" s="17">
        <f t="shared" ref="J542:J544" si="2412">HEX2DEC(I542)</f>
        <v>6918</v>
      </c>
      <c r="K542" s="49">
        <f t="shared" ref="K542" si="2413">J542*$B$3</f>
        <v>560.56554000000006</v>
      </c>
      <c r="L542" s="49">
        <f t="shared" ref="L542" si="2414">K542+K543+K544</f>
        <v>239254051648.56555</v>
      </c>
      <c r="M542" s="50">
        <f t="shared" ref="M542" si="2415">J545+1</f>
        <v>5</v>
      </c>
      <c r="N542" s="49">
        <f t="shared" ref="N542" si="2416">IF(AND($M542=1,$K545=1,$M546=1,$K549=0),$L546-$L542,IF(AND($M542=1,$K545=1,$M550=1,$K553=0),$L550-$L542,IF(AND($M542=1,$K545=1,$M554=1,$K557=0),$L554-$L542,IF(AND($M542=1,$K545=1,$M558=1,$K561=0),$L558-$L542,0))))</f>
        <v>0</v>
      </c>
      <c r="O542" s="49">
        <f t="shared" ref="O542" si="2417">IF(AND($M542=1,$K545=1,$M546=2,$K549=1),$L546-$L542,IF(AND($M542=1,$K545=1,$M550=2,$K553=1),$L550-$L542,IF(AND($M542=1,$K545=1,$M554=2,$K557=1),$L554-$L542,IF(AND($M542=1,$K545=1,$M558=2,$K561=1),$L558-$L542,0))))</f>
        <v>0</v>
      </c>
      <c r="P542" s="49">
        <f t="shared" ref="P542" si="2418">IF(AND($M542=2,$K545=1,$M546=2,$K549=0),$L546-$L542,IF(AND($M542=2,$K545=1,$M550=2,$K553=0),$L550-$L542,IF(AND($M542=2,$K545=1,$M554=2,$K557=0),$L554-$L542,IF(AND($M542=2,$K545=1,$M558=2,$K561=0),$L558-$L542,0))))</f>
        <v>0</v>
      </c>
      <c r="Q542" s="49">
        <f t="shared" ref="Q542" si="2419">IF(AND($M542=2,$K545=1,$M546=3,$K549=1),$L546-$L542,IF(AND($M542=2,$K545=1,$M550=3,$K553=1),$L550-$L542,IF(AND($M542=2,$K545=1,$M554=3,$K557=1),$L554-$L542,IF(AND($M542=2,$K545=1,$M558=3,$K561=1),$L558-$L542,0))))</f>
        <v>0</v>
      </c>
      <c r="R542" s="49">
        <f t="shared" ref="R542" si="2420">IF(AND($M542=3,$K545=1,$M546=3,$K549=0),$L546-$L542,IF(AND($M542=3,$K545=1,$M550=3,$K553=0),$L550-$L542,IF(AND($M542=3,$K545=1,$M554=3,$K557=0),$L554-$L542,IF(AND($M542=3,$K545=1,$M558=3,$K561=0),$L558-$L542,0))))</f>
        <v>0</v>
      </c>
      <c r="S542" s="49">
        <f t="shared" ref="S542" si="2421">IF(AND($M542=3,$K545=1,$M546=4,$K549=1),$L546-$L542,IF(AND($M542=3,$K545=1,$M550=4,$K553=1),$L550-$L542,IF(AND($M542=3,$K545=1,$M554=4,$K557=1),$L554-$L542,IF(AND($M542=3,$K545=1,$M558=4,$K561=1),$L558-$L542,0))))</f>
        <v>0</v>
      </c>
      <c r="T542" s="49">
        <f t="shared" ref="T542" si="2422">IF(AND($M542=4,$K545=1,$M546=4,$K549=0),$L546-$L542,IF(AND($M542=4,$K545=1,$M550=4,$K553=0),$L550-$L542,IF(AND($M544=3,$K545=1,$M554=4,$K557=0),$L554-$L542,IF(AND($M542=4,$K545=1,$M558=4,$K561=0),$L558-$L542,0))))</f>
        <v>0</v>
      </c>
      <c r="U542" s="49">
        <f t="shared" ref="U542" si="2423">IF(AND($M542=4,$K545=1,$M546=5,$K549=1),$L546-$L542,IF(AND($M542=4,$K545=1,$M550=5,$K553=1),$L550-$L542,IF(AND($M542=4,$K545=1,$M554=5,$K557=1),$L554-$L542,IF(AND($M542=4,$K545=1,$M558=5,$K561=1),$L558-$L542,0))))</f>
        <v>0</v>
      </c>
      <c r="V542" s="49">
        <f t="shared" ref="V542" si="2424">IF(AND($M542=5,$K545=1,$M546=5,$K549=0),$L546-$L542,IF(AND($M542=5,$K545=1,$M550=5,$K553=0),$L550-$L542,IF(AND($M544=5,$K545=1,$M554=5,$K557=0),$L554-$L542,IF(AND($M542=5,$K545=1,$M558=5,$K561=0),$L558-$L542,0))))</f>
        <v>0</v>
      </c>
      <c r="W542" s="49">
        <f t="shared" ref="W542" si="2425">IF(AND($M542=5,$K545=1,$M546=1,$K549=1),$L546-$L542,IF(AND($M542=5,$K545=1,$M550=1,$K553=1),$L550-$L542,IF(AND($M542=5,$K545=1,$M554=1,$K557=1),$L554-$L542,IF(AND($M542=5,$K545=1,$M558=1,$K561=1),$L558-$L542,0))))</f>
        <v>0</v>
      </c>
    </row>
    <row r="543" spans="9:23">
      <c r="I543" s="45" t="s">
        <v>1506</v>
      </c>
      <c r="J543" s="17">
        <f t="shared" si="2412"/>
        <v>31756386</v>
      </c>
      <c r="K543" s="49">
        <f t="shared" ref="K543" si="2426">J543*$B$2</f>
        <v>254051088</v>
      </c>
      <c r="L543" s="49"/>
    </row>
    <row r="544" spans="9:23">
      <c r="I544" s="45" t="s">
        <v>1495</v>
      </c>
      <c r="J544" s="17">
        <f t="shared" si="2412"/>
        <v>239</v>
      </c>
      <c r="K544" s="49">
        <f t="shared" ref="K544" si="2427">J544*1000000000</f>
        <v>239000000000</v>
      </c>
      <c r="L544" s="49"/>
    </row>
    <row r="545" spans="9:23">
      <c r="I545" s="45" t="s">
        <v>1226</v>
      </c>
      <c r="J545" s="17">
        <f t="shared" ref="J545" si="2428">HEX2DEC(RIGHT(I545))</f>
        <v>4</v>
      </c>
      <c r="K545" s="49">
        <f t="shared" ref="K545" si="2429">HEX2DEC(LEFT(RIGHT(I545,2),1))</f>
        <v>0</v>
      </c>
    </row>
    <row r="546" spans="9:23">
      <c r="I546" s="45" t="s">
        <v>1507</v>
      </c>
      <c r="J546" s="17">
        <f t="shared" ref="J546:J548" si="2430">HEX2DEC(I546)</f>
        <v>1705</v>
      </c>
      <c r="K546" s="49">
        <f t="shared" ref="K546" si="2431">J546*$B$3</f>
        <v>138.15615</v>
      </c>
      <c r="L546" s="49">
        <f t="shared" ref="L546" si="2432">K546+K547+K548</f>
        <v>240254050202.15616</v>
      </c>
      <c r="M546" s="50">
        <f t="shared" ref="M546" si="2433">J549+1</f>
        <v>2</v>
      </c>
      <c r="N546" s="49">
        <f t="shared" ref="N546" si="2434">IF(AND($M546=1,$K549=1,$M550=1,$K553=0),$L550-$L546,IF(AND($M546=1,$K549=1,$M554=1,$K557=0),$L554-$L546,IF(AND($M546=1,$K549=1,$M558=1,$K561=0),$L558-$L546,IF(AND($M546=1,$K549=1,$M562=1,$K565=0),$L562-$L546,0))))</f>
        <v>0</v>
      </c>
      <c r="O546" s="49">
        <f t="shared" ref="O546" si="2435">IF(AND($M546=1,$K549=1,$M550=2,$K553=1),$L550-$L546,IF(AND($M546=1,$K549=1,$M554=2,$K557=1),$L554-$L546,IF(AND($M546=1,$K549=1,$M558=2,$K561=1),$L558-$L546,IF(AND($M546=1,$K549=1,$M562=2,$K565=1),$L562-$L546,0))))</f>
        <v>0</v>
      </c>
      <c r="P546" s="49">
        <f t="shared" ref="P546" si="2436">IF(AND($M546=2,$K549=1,$M550=2,$K553=0),$L550-$L546,IF(AND($M546=2,$K549=1,$M554=2,$K557=0),$L554-$L546,IF(AND($M546=2,$K549=1,$M558=2,$K561=0),$L558-$L546,IF(AND($M546=2,$K549=1,$M562=2,$K565=0),$L562-$L546,0))))</f>
        <v>1020.4346618652344</v>
      </c>
      <c r="Q546" s="49">
        <f t="shared" ref="Q546" si="2437">IF(AND($M546=2,$K549=1,$M550=3,$K553=1),$L550-$L546,IF(AND($M546=2,$K549=1,$M554=3,$K557=1),$L554-$L546,IF(AND($M546=2,$K549=1,$M558=3,$K561=1),$L558-$L546,IF(AND($M546=2,$K549=1,$M562=3,$K565=1),$L562-$L546,0))))</f>
        <v>544.65509033203125</v>
      </c>
      <c r="R546" s="49">
        <f t="shared" ref="R546" si="2438">IF(AND($M546=3,$K549=1,$M550=3,$K553=0),$L550-$L546,IF(AND($M546=3,$K549=1,$M554=3,$K557=0),$L554-$L546,IF(AND($M546=3,$K549=1,$M558=3,$K561=0),$L558-$L546,IF(AND($M546=3,$K549=1,$M562=3,$K565=0),$L562-$L546,0))))</f>
        <v>0</v>
      </c>
      <c r="S546" s="49">
        <f t="shared" ref="S546" si="2439">IF(AND($M546=3,$K549=1,$M550=4,$K553=1),$L550-$L546,IF(AND($M546=3,$K549=1,$M554=4,$K557=1),$L554-$L546,IF(AND($M546=3,$K549=1,$M558=4,$K561=1),$L558-$L546,IF(AND($M546=3,$K549=1,$M562=4,$K565=1),$L562-$L546,0))))</f>
        <v>0</v>
      </c>
      <c r="T546" s="49">
        <f t="shared" ref="T546" si="2440">IF(AND($M546=4,$K549=1,$M550=4,$K553=0),$L550-$L546,IF(AND($M546=4,$K549=1,$M554=4,$K557=0),$L554-$L546,IF(AND($M548=3,$K549=1,$M558=4,$K561=0),$L558-$L546,IF(AND($M546=4,$K549=1,$M562=4,$K565=0),$L562-$L546,0))))</f>
        <v>0</v>
      </c>
      <c r="U546" s="49">
        <f t="shared" ref="U546" si="2441">IF(AND($M546=4,$K549=1,$M550=5,$K553=1),$L550-$L546,IF(AND($M546=4,$K549=1,$M554=5,$K557=1),$L554-$L546,IF(AND($M546=4,$K549=1,$M558=5,$K561=1),$L558-$L546,IF(AND($M546=4,$K549=1,$M562=5,$K565=1),$L562-$L546,0))))</f>
        <v>0</v>
      </c>
      <c r="V546" s="49">
        <f t="shared" ref="V546" si="2442">IF(AND($M546=5,$K549=1,$M550=5,$K553=0),$L550-$L546,IF(AND($M546=5,$K549=1,$M554=5,$K557=0),$L554-$L546,IF(AND($M548=5,$K549=1,$M558=5,$K561=0),$L558-$L546,IF(AND($M546=5,$K549=1,$M562=5,$K565=0),$L562-$L546,0))))</f>
        <v>0</v>
      </c>
      <c r="W546" s="49">
        <f t="shared" ref="W546" si="2443">IF(AND($M546=5,$K549=1,$M550=1,$K553=1),$L550-$L546,IF(AND($M546=5,$K549=1,$M554=1,$K557=1),$L554-$L546,IF(AND($M546=5,$K549=1,$M558=1,$K561=1),$L558-$L546,IF(AND($M546=5,$K549=1,$M562=1,$K565=1),$L562-$L546,0))))</f>
        <v>0</v>
      </c>
    </row>
    <row r="547" spans="9:23">
      <c r="I547" s="45" t="s">
        <v>1505</v>
      </c>
      <c r="J547" s="17">
        <f t="shared" si="2430"/>
        <v>31756258</v>
      </c>
      <c r="K547" s="49">
        <f t="shared" ref="K547" si="2444">J547*$B$2</f>
        <v>254050064</v>
      </c>
      <c r="L547" s="49"/>
    </row>
    <row r="548" spans="9:23">
      <c r="I548" s="45" t="s">
        <v>1508</v>
      </c>
      <c r="J548" s="17">
        <f t="shared" si="2430"/>
        <v>240</v>
      </c>
      <c r="K548" s="49">
        <f t="shared" ref="K548" si="2445">J548*1000000000</f>
        <v>240000000000</v>
      </c>
      <c r="L548" s="49"/>
    </row>
    <row r="549" spans="9:23">
      <c r="I549" s="45" t="s">
        <v>437</v>
      </c>
      <c r="J549" s="17">
        <f t="shared" ref="J549" si="2446">HEX2DEC(RIGHT(I549))</f>
        <v>1</v>
      </c>
      <c r="K549" s="49">
        <f t="shared" ref="K549" si="2447">HEX2DEC(LEFT(RIGHT(I549,2),1))</f>
        <v>1</v>
      </c>
    </row>
    <row r="550" spans="9:23">
      <c r="I550" s="45" t="s">
        <v>1509</v>
      </c>
      <c r="J550" s="17">
        <f t="shared" ref="J550:J552" si="2448">HEX2DEC(I550)</f>
        <v>2108</v>
      </c>
      <c r="K550" s="49">
        <f t="shared" ref="K550" si="2449">J550*$B$3</f>
        <v>170.81124</v>
      </c>
      <c r="L550" s="49">
        <f t="shared" ref="L550" si="2450">K550+K551+K552</f>
        <v>240254050746.81125</v>
      </c>
      <c r="M550" s="50">
        <f t="shared" ref="M550" si="2451">J553+1</f>
        <v>3</v>
      </c>
      <c r="N550" s="49">
        <f t="shared" ref="N550" si="2452">IF(AND($M550=1,$K553=1,$M554=1,$K557=0),$L554-$L550,IF(AND($M550=1,$K553=1,$M558=1,$K561=0),$L558-$L550,IF(AND($M550=1,$K553=1,$M562=1,$K565=0),$L562-$L550,IF(AND($M550=1,$K553=1,$M566=1,$K569=0),$L566-$L550,0))))</f>
        <v>0</v>
      </c>
      <c r="O550" s="49">
        <f t="shared" ref="O550" si="2453">IF(AND($M550=1,$K553=1,$M554=2,$K557=1),$L554-$L550,IF(AND($M550=1,$K553=1,$M558=2,$K561=1),$L558-$L550,IF(AND($M550=1,$K553=1,$M562=2,$K565=1),$L562-$L550,IF(AND($M550=1,$K553=1,$M566=2,$K569=1),$L566-$L550,0))))</f>
        <v>0</v>
      </c>
      <c r="P550" s="49">
        <f t="shared" ref="P550" si="2454">IF(AND($M550=2,$K553=1,$M554=2,$K557=0),$L554-$L550,IF(AND($M550=2,$K553=1,$M558=2,$K561=0),$L558-$L550,IF(AND($M550=2,$K553=1,$M562=2,$K565=0),$L562-$L550,IF(AND($M550=2,$K553=1,$M566=2,$K569=0),$L566-$L550,0))))</f>
        <v>0</v>
      </c>
      <c r="Q550" s="49">
        <f t="shared" ref="Q550" si="2455">IF(AND($M550=2,$K553=1,$M554=3,$K557=1),$L554-$L550,IF(AND($M550=2,$K553=1,$M558=3,$K561=1),$L558-$L550,IF(AND($M550=2,$K553=1,$M562=3,$K565=1),$L562-$L550,IF(AND($M550=2,$K553=1,$M566=3,$K569=1),$L566-$L550,0))))</f>
        <v>0</v>
      </c>
      <c r="R550" s="49">
        <f t="shared" ref="R550" si="2456">IF(AND($M550=3,$K553=1,$M554=3,$K557=0),$L554-$L550,IF(AND($M550=3,$K553=1,$M558=3,$K561=0),$L558-$L550,IF(AND($M550=3,$K553=1,$M562=3,$K565=0),$L562-$L550,IF(AND($M550=3,$K553=1,$M566=3,$K569=0),$L566-$L550,0))))</f>
        <v>962.74130249023437</v>
      </c>
      <c r="S550" s="49">
        <f t="shared" ref="S550" si="2457">IF(AND($M550=3,$K553=1,$M554=4,$K557=1),$L554-$L550,IF(AND($M550=3,$K553=1,$M558=4,$K561=1),$L558-$L550,IF(AND($M550=3,$K553=1,$M562=4,$K565=1),$L562-$L550,IF(AND($M550=3,$K553=1,$M566=4,$K569=1),$L566-$L550,0))))</f>
        <v>9451.6352233886719</v>
      </c>
      <c r="T550" s="49">
        <f t="shared" ref="T550" si="2458">IF(AND($M550=4,$K553=1,$M554=4,$K557=0),$L554-$L550,IF(AND($M550=4,$K553=1,$M558=4,$K561=0),$L558-$L550,IF(AND($M552=3,$K553=1,$M562=4,$K565=0),$L562-$L550,IF(AND($M550=4,$K553=1,$M566=4,$K569=0),$L566-$L550,0))))</f>
        <v>0</v>
      </c>
      <c r="U550" s="49">
        <f t="shared" ref="U550" si="2459">IF(AND($M550=4,$K553=1,$M554=5,$K557=1),$L554-$L550,IF(AND($M550=4,$K553=1,$M558=5,$K561=1),$L558-$L550,IF(AND($M550=4,$K553=1,$M562=5,$K565=1),$L562-$L550,IF(AND($M550=4,$K553=1,$M566=5,$K569=1),$L566-$L550,0))))</f>
        <v>0</v>
      </c>
      <c r="V550" s="49">
        <f t="shared" ref="V550" si="2460">IF(AND($M550=5,$K553=1,$M554=5,$K557=0),$L554-$L550,IF(AND($M550=5,$K553=1,$M558=5,$K561=0),$L558-$L550,IF(AND($M552=5,$K553=1,$M562=5,$K565=0),$L562-$L550,IF(AND($M550=5,$K553=1,$M566=5,$K569=0),$L566-$L550,0))))</f>
        <v>0</v>
      </c>
      <c r="W550" s="49">
        <f t="shared" ref="W550" si="2461">IF(AND($M550=5,$K553=1,$M554=1,$K557=1),$L554-$L550,IF(AND($M550=5,$K553=1,$M558=1,$K561=1),$L558-$L550,IF(AND($M550=5,$K553=1,$M562=1,$K565=1),$L562-$L550,IF(AND($M550=5,$K553=1,$M566=1,$K569=1),$L566-$L550,0))))</f>
        <v>0</v>
      </c>
    </row>
    <row r="551" spans="9:23">
      <c r="I551" s="45" t="s">
        <v>1510</v>
      </c>
      <c r="J551" s="17">
        <f t="shared" si="2448"/>
        <v>31756322</v>
      </c>
      <c r="K551" s="49">
        <f t="shared" ref="K551" si="2462">J551*$B$2</f>
        <v>254050576</v>
      </c>
      <c r="L551" s="49"/>
    </row>
    <row r="552" spans="9:23">
      <c r="I552" s="45" t="s">
        <v>1508</v>
      </c>
      <c r="J552" s="17">
        <f t="shared" si="2448"/>
        <v>240</v>
      </c>
      <c r="K552" s="49">
        <f t="shared" ref="K552" si="2463">J552*1000000000</f>
        <v>240000000000</v>
      </c>
      <c r="L552" s="49"/>
    </row>
    <row r="553" spans="9:23">
      <c r="I553" s="45" t="s">
        <v>482</v>
      </c>
      <c r="J553" s="17">
        <f t="shared" ref="J553" si="2464">HEX2DEC(RIGHT(I553))</f>
        <v>2</v>
      </c>
      <c r="K553" s="49">
        <f t="shared" ref="K553" si="2465">HEX2DEC(LEFT(RIGHT(I553,2),1))</f>
        <v>1</v>
      </c>
    </row>
    <row r="554" spans="9:23">
      <c r="I554" s="45" t="s">
        <v>708</v>
      </c>
      <c r="J554" s="17">
        <f t="shared" ref="J554:J556" si="2466">HEX2DEC(I554)</f>
        <v>1661</v>
      </c>
      <c r="K554" s="49">
        <f t="shared" ref="K554" si="2467">J554*$B$3</f>
        <v>134.59083000000001</v>
      </c>
      <c r="L554" s="49">
        <f t="shared" ref="L554" si="2468">K554+K555+K556</f>
        <v>240254051222.59082</v>
      </c>
      <c r="M554" s="50">
        <f t="shared" ref="M554" si="2469">J557+1</f>
        <v>2</v>
      </c>
      <c r="N554" s="49">
        <f t="shared" ref="N554" si="2470">IF(AND($M554=1,$K557=1,$M558=1,$K561=0),$L558-$L554,IF(AND($M554=1,$K557=1,$M562=1,$K565=0),$L562-$L554,IF(AND($M554=1,$K557=1,$M566=1,$K569=0),$L566-$L554,IF(AND($M554=1,$K557=1,$M570=1,$K573=0),$L570-$L554,0))))</f>
        <v>0</v>
      </c>
      <c r="O554" s="49">
        <f t="shared" ref="O554" si="2471">IF(AND($M554=1,$K557=1,$M558=2,$K561=1),$L558-$L554,IF(AND($M554=1,$K557=1,$M562=2,$K565=1),$L562-$L554,IF(AND($M554=1,$K557=1,$M566=2,$K569=1),$L566-$L554,IF(AND($M554=1,$K557=1,$M570=2,$K573=1),$L570-$L554,0))))</f>
        <v>0</v>
      </c>
      <c r="P554" s="49">
        <f t="shared" ref="P554" si="2472">IF(AND($M554=2,$K557=1,$M558=2,$K561=0),$L558-$L554,IF(AND($M554=2,$K557=1,$M562=2,$K565=0),$L562-$L554,IF(AND($M554=2,$K557=1,$M566=2,$K569=0),$L566-$L554,IF(AND($M554=2,$K557=1,$M570=2,$K573=0),$L570-$L554,0))))</f>
        <v>0</v>
      </c>
      <c r="Q554" s="49">
        <f t="shared" ref="Q554" si="2473">IF(AND($M554=2,$K557=1,$M558=3,$K561=1),$L558-$L554,IF(AND($M554=2,$K557=1,$M562=3,$K565=1),$L562-$L554,IF(AND($M554=2,$K557=1,$M566=3,$K569=1),$L566-$L554,IF(AND($M554=2,$K557=1,$M570=3,$K573=1),$L570-$L554,0))))</f>
        <v>0</v>
      </c>
      <c r="R554" s="49">
        <f t="shared" ref="R554" si="2474">IF(AND($M554=3,$K557=1,$M558=3,$K561=0),$L558-$L554,IF(AND($M554=3,$K557=1,$M562=3,$K565=0),$L562-$L554,IF(AND($M554=3,$K557=1,$M566=3,$K569=0),$L566-$L554,IF(AND($M554=3,$K557=1,$M570=3,$K573=0),$L570-$L554,0))))</f>
        <v>0</v>
      </c>
      <c r="S554" s="49">
        <f t="shared" ref="S554" si="2475">IF(AND($M554=3,$K557=1,$M558=4,$K561=1),$L558-$L554,IF(AND($M554=3,$K557=1,$M562=4,$K565=1),$L562-$L554,IF(AND($M554=3,$K557=1,$M566=4,$K569=1),$L566-$L554,IF(AND($M554=3,$K557=1,$M570=4,$K573=1),$L570-$L554,0))))</f>
        <v>0</v>
      </c>
      <c r="T554" s="49">
        <f t="shared" ref="T554" si="2476">IF(AND($M554=4,$K557=1,$M558=4,$K561=0),$L558-$L554,IF(AND($M554=4,$K557=1,$M562=4,$K565=0),$L562-$L554,IF(AND($M556=3,$K557=1,$M566=4,$K569=0),$L566-$L554,IF(AND($M554=4,$K557=1,$M570=4,$K573=0),$L570-$L554,0))))</f>
        <v>0</v>
      </c>
      <c r="U554" s="49">
        <f t="shared" ref="U554" si="2477">IF(AND($M554=4,$K557=1,$M558=5,$K561=1),$L558-$L554,IF(AND($M554=4,$K557=1,$M562=5,$K565=1),$L562-$L554,IF(AND($M554=4,$K557=1,$M566=5,$K569=1),$L566-$L554,IF(AND($M554=4,$K557=1,$M570=5,$K573=1),$L570-$L554,0))))</f>
        <v>0</v>
      </c>
      <c r="V554" s="49">
        <f t="shared" ref="V554" si="2478">IF(AND($M554=5,$K557=1,$M558=5,$K561=0),$L558-$L554,IF(AND($M554=5,$K557=1,$M562=5,$K565=0),$L562-$L554,IF(AND($M556=5,$K557=1,$M566=5,$K569=0),$L566-$L554,IF(AND($M554=5,$K557=1,$M570=5,$K573=0),$L570-$L554,0))))</f>
        <v>0</v>
      </c>
      <c r="W554" s="49">
        <f t="shared" ref="W554" si="2479">IF(AND($M554=5,$K557=1,$M558=1,$K561=1),$L558-$L554,IF(AND($M554=5,$K557=1,$M562=1,$K565=1),$L562-$L554,IF(AND($M554=5,$K557=1,$M566=1,$K569=1),$L566-$L554,IF(AND($M554=5,$K557=1,$M570=1,$K573=1),$L570-$L554,0))))</f>
        <v>0</v>
      </c>
    </row>
    <row r="555" spans="9:23">
      <c r="I555" s="45" t="s">
        <v>1506</v>
      </c>
      <c r="J555" s="17">
        <f t="shared" si="2466"/>
        <v>31756386</v>
      </c>
      <c r="K555" s="49">
        <f t="shared" ref="K555" si="2480">J555*$B$2</f>
        <v>254051088</v>
      </c>
      <c r="L555" s="49"/>
    </row>
    <row r="556" spans="9:23">
      <c r="I556" s="45" t="s">
        <v>1508</v>
      </c>
      <c r="J556" s="17">
        <f t="shared" si="2466"/>
        <v>240</v>
      </c>
      <c r="K556" s="49">
        <f t="shared" ref="K556" si="2481">J556*1000000000</f>
        <v>240000000000</v>
      </c>
      <c r="L556" s="49"/>
    </row>
    <row r="557" spans="9:23">
      <c r="I557" s="45" t="s">
        <v>484</v>
      </c>
      <c r="J557" s="17">
        <f t="shared" ref="J557" si="2482">HEX2DEC(RIGHT(I557))</f>
        <v>1</v>
      </c>
      <c r="K557" s="49">
        <f t="shared" ref="K557" si="2483">HEX2DEC(LEFT(RIGHT(I557,2),1))</f>
        <v>0</v>
      </c>
    </row>
    <row r="558" spans="9:23">
      <c r="I558" s="45" t="s">
        <v>1511</v>
      </c>
      <c r="J558" s="17">
        <f t="shared" ref="J558:J560" si="2484">HEX2DEC(I558)</f>
        <v>1352</v>
      </c>
      <c r="K558" s="49">
        <f t="shared" ref="K558" si="2485">J558*$B$3</f>
        <v>109.55256</v>
      </c>
      <c r="L558" s="49">
        <f t="shared" ref="L558" si="2486">K558+K559+K560</f>
        <v>240254051709.55255</v>
      </c>
      <c r="M558" s="50">
        <f t="shared" ref="M558" si="2487">J561+1</f>
        <v>3</v>
      </c>
      <c r="N558" s="49">
        <f t="shared" ref="N558" si="2488">IF(AND($M558=1,$K561=1,$M562=1,$K565=0),$L562-$L558,IF(AND($M558=1,$K561=1,$M566=1,$K569=0),$L566-$L558,IF(AND($M558=1,$K561=1,$M570=1,$K573=0),$L570-$L558,IF(AND($M558=1,$K561=1,$M574=1,$K577=0),$L574-$L558,0))))</f>
        <v>0</v>
      </c>
      <c r="O558" s="49">
        <f t="shared" ref="O558" si="2489">IF(AND($M558=1,$K561=1,$M562=2,$K565=1),$L562-$L558,IF(AND($M558=1,$K561=1,$M566=2,$K569=1),$L566-$L558,IF(AND($M558=1,$K561=1,$M570=2,$K573=1),$L570-$L558,IF(AND($M558=1,$K561=1,$M574=2,$K577=1),$L574-$L558,0))))</f>
        <v>0</v>
      </c>
      <c r="P558" s="49">
        <f t="shared" ref="P558" si="2490">IF(AND($M558=2,$K561=1,$M562=2,$K565=0),$L562-$L558,IF(AND($M558=2,$K561=1,$M566=2,$K569=0),$L566-$L558,IF(AND($M558=2,$K561=1,$M570=2,$K573=0),$L570-$L558,IF(AND($M558=2,$K561=1,$M574=2,$K577=0),$L574-$L558,0))))</f>
        <v>0</v>
      </c>
      <c r="Q558" s="49">
        <f t="shared" ref="Q558" si="2491">IF(AND($M558=2,$K561=1,$M562=3,$K565=1),$L562-$L558,IF(AND($M558=2,$K561=1,$M566=3,$K569=1),$L566-$L558,IF(AND($M558=2,$K561=1,$M570=3,$K573=1),$L570-$L558,IF(AND($M558=2,$K561=1,$M574=3,$K577=1),$L574-$L558,0))))</f>
        <v>0</v>
      </c>
      <c r="R558" s="49">
        <f t="shared" ref="R558" si="2492">IF(AND($M558=3,$K561=1,$M562=3,$K565=0),$L562-$L558,IF(AND($M558=3,$K561=1,$M566=3,$K569=0),$L566-$L558,IF(AND($M558=3,$K561=1,$M570=3,$K573=0),$L570-$L558,IF(AND($M558=3,$K561=1,$M574=3,$K577=0),$L574-$L558,0))))</f>
        <v>0</v>
      </c>
      <c r="S558" s="49">
        <f t="shared" ref="S558" si="2493">IF(AND($M558=3,$K561=1,$M562=4,$K565=1),$L562-$L558,IF(AND($M558=3,$K561=1,$M566=4,$K569=1),$L566-$L558,IF(AND($M558=3,$K561=1,$M570=4,$K573=1),$L570-$L558,IF(AND($M558=3,$K561=1,$M574=4,$K577=1),$L574-$L558,0))))</f>
        <v>0</v>
      </c>
      <c r="T558" s="49">
        <f t="shared" ref="T558" si="2494">IF(AND($M558=4,$K561=1,$M562=4,$K565=0),$L562-$L558,IF(AND($M558=4,$K561=1,$M566=4,$K569=0),$L566-$L558,IF(AND($M560=3,$K561=1,$M570=4,$K573=0),$L570-$L558,IF(AND($M558=4,$K561=1,$M574=4,$K577=0),$L574-$L558,0))))</f>
        <v>0</v>
      </c>
      <c r="U558" s="49">
        <f t="shared" ref="U558" si="2495">IF(AND($M558=4,$K561=1,$M562=5,$K565=1),$L562-$L558,IF(AND($M558=4,$K561=1,$M566=5,$K569=1),$L566-$L558,IF(AND($M558=4,$K561=1,$M570=5,$K573=1),$L570-$L558,IF(AND($M558=4,$K561=1,$M574=5,$K577=1),$L574-$L558,0))))</f>
        <v>0</v>
      </c>
      <c r="V558" s="49">
        <f t="shared" ref="V558" si="2496">IF(AND($M558=5,$K561=1,$M562=5,$K565=0),$L562-$L558,IF(AND($M558=5,$K561=1,$M566=5,$K569=0),$L566-$L558,IF(AND($M560=5,$K561=1,$M570=5,$K573=0),$L570-$L558,IF(AND($M558=5,$K561=1,$M574=5,$K577=0),$L574-$L558,0))))</f>
        <v>0</v>
      </c>
      <c r="W558" s="49">
        <f t="shared" ref="W558" si="2497">IF(AND($M558=5,$K561=1,$M562=1,$K565=1),$L562-$L558,IF(AND($M558=5,$K561=1,$M566=1,$K569=1),$L566-$L558,IF(AND($M558=5,$K561=1,$M570=1,$K573=1),$L570-$L558,IF(AND($M558=5,$K561=1,$M574=1,$K577=1),$L574-$L558,0))))</f>
        <v>0</v>
      </c>
    </row>
    <row r="559" spans="9:23">
      <c r="I559" s="45" t="s">
        <v>1512</v>
      </c>
      <c r="J559" s="17">
        <f t="shared" si="2484"/>
        <v>31756450</v>
      </c>
      <c r="K559" s="49">
        <f t="shared" ref="K559" si="2498">J559*$B$2</f>
        <v>254051600</v>
      </c>
      <c r="L559" s="49"/>
    </row>
    <row r="560" spans="9:23">
      <c r="I560" s="45" t="s">
        <v>1508</v>
      </c>
      <c r="J560" s="17">
        <f t="shared" si="2484"/>
        <v>240</v>
      </c>
      <c r="K560" s="49">
        <f t="shared" ref="K560" si="2499">J560*1000000000</f>
        <v>240000000000</v>
      </c>
      <c r="L560" s="49"/>
    </row>
    <row r="561" spans="9:23">
      <c r="I561" s="45" t="s">
        <v>706</v>
      </c>
      <c r="J561" s="17">
        <f t="shared" ref="J561" si="2500">HEX2DEC(RIGHT(I561))</f>
        <v>2</v>
      </c>
      <c r="K561" s="49">
        <f t="shared" ref="K561" si="2501">HEX2DEC(LEFT(RIGHT(I561,2),1))</f>
        <v>0</v>
      </c>
    </row>
    <row r="562" spans="9:23">
      <c r="I562" s="45" t="s">
        <v>1513</v>
      </c>
      <c r="J562" s="17">
        <f t="shared" ref="J562:J564" si="2502">HEX2DEC(I562)</f>
        <v>5016</v>
      </c>
      <c r="K562" s="49">
        <f t="shared" ref="K562" si="2503">J562*$B$3</f>
        <v>406.44648000000001</v>
      </c>
      <c r="L562" s="49">
        <f t="shared" ref="L562" si="2504">K562+K563+K564</f>
        <v>240254060198.44647</v>
      </c>
      <c r="M562" s="50">
        <f t="shared" ref="M562" si="2505">J565+1</f>
        <v>4</v>
      </c>
      <c r="N562" s="49">
        <f t="shared" ref="N562" si="2506">IF(AND($M562=1,$K565=1,$M566=1,$K569=0),$L566-$L562,IF(AND($M562=1,$K565=1,$M570=1,$K573=0),$L570-$L562,IF(AND($M562=1,$K565=1,$M574=1,$K577=0),$L574-$L562,IF(AND($M562=1,$K565=1,$M578=1,$K581=0),$L578-$L562,0))))</f>
        <v>0</v>
      </c>
      <c r="O562" s="49">
        <f t="shared" ref="O562" si="2507">IF(AND($M562=1,$K565=1,$M566=2,$K569=1),$L566-$L562,IF(AND($M562=1,$K565=1,$M570=2,$K573=1),$L570-$L562,IF(AND($M562=1,$K565=1,$M574=2,$K577=1),$L574-$L562,IF(AND($M562=1,$K565=1,$M578=2,$K581=1),$L578-$L562,0))))</f>
        <v>0</v>
      </c>
      <c r="P562" s="49">
        <f t="shared" ref="P562" si="2508">IF(AND($M562=2,$K565=1,$M566=2,$K569=0),$L566-$L562,IF(AND($M562=2,$K565=1,$M570=2,$K573=0),$L570-$L562,IF(AND($M562=2,$K565=1,$M574=2,$K577=0),$L574-$L562,IF(AND($M562=2,$K565=1,$M578=2,$K581=0),$L578-$L562,0))))</f>
        <v>0</v>
      </c>
      <c r="Q562" s="49">
        <f t="shared" ref="Q562" si="2509">IF(AND($M562=2,$K565=1,$M566=3,$K569=1),$L566-$L562,IF(AND($M562=2,$K565=1,$M570=3,$K573=1),$L570-$L562,IF(AND($M562=2,$K565=1,$M574=3,$K577=1),$L574-$L562,IF(AND($M562=2,$K565=1,$M578=3,$K581=1),$L578-$L562,0))))</f>
        <v>0</v>
      </c>
      <c r="R562" s="49">
        <f t="shared" ref="R562" si="2510">IF(AND($M562=3,$K565=1,$M566=3,$K569=0),$L566-$L562,IF(AND($M562=3,$K565=1,$M570=3,$K573=0),$L570-$L562,IF(AND($M562=3,$K565=1,$M574=3,$K577=0),$L574-$L562,IF(AND($M562=3,$K565=1,$M578=3,$K581=0),$L578-$L562,0))))</f>
        <v>0</v>
      </c>
      <c r="S562" s="49">
        <f t="shared" ref="S562" si="2511">IF(AND($M562=3,$K565=1,$M566=4,$K569=1),$L566-$L562,IF(AND($M562=3,$K565=1,$M570=4,$K573=1),$L570-$L562,IF(AND($M562=3,$K565=1,$M574=4,$K577=1),$L574-$L562,IF(AND($M562=3,$K565=1,$M578=4,$K581=1),$L578-$L562,0))))</f>
        <v>0</v>
      </c>
      <c r="T562" s="49">
        <f t="shared" ref="T562" si="2512">IF(AND($M562=4,$K565=1,$M566=4,$K569=0),$L566-$L562,IF(AND($M562=4,$K565=1,$M570=4,$K573=0),$L570-$L562,IF(AND($M564=3,$K565=1,$M574=4,$K577=0),$L574-$L562,IF(AND($M562=4,$K565=1,$M578=4,$K581=0),$L578-$L562,0))))</f>
        <v>1020.4346923828125</v>
      </c>
      <c r="U562" s="49">
        <f t="shared" ref="U562" si="2513">IF(AND($M562=4,$K565=1,$M566=5,$K569=1),$L566-$L562,IF(AND($M562=4,$K565=1,$M570=5,$K573=1),$L570-$L562,IF(AND($M562=4,$K565=1,$M574=5,$K577=1),$L574-$L562,IF(AND($M562=4,$K565=1,$M578=5,$K581=1),$L578-$L562,0))))</f>
        <v>12324.463500976563</v>
      </c>
      <c r="V562" s="49">
        <f t="shared" ref="V562" si="2514">IF(AND($M562=5,$K565=1,$M566=5,$K569=0),$L566-$L562,IF(AND($M562=5,$K565=1,$M570=5,$K573=0),$L570-$L562,IF(AND($M564=5,$K565=1,$M574=5,$K577=0),$L574-$L562,IF(AND($M562=5,$K565=1,$M578=5,$K581=0),$L578-$L562,0))))</f>
        <v>0</v>
      </c>
      <c r="W562" s="49">
        <f t="shared" ref="W562" si="2515">IF(AND($M562=5,$K565=1,$M566=1,$K569=1),$L566-$L562,IF(AND($M562=5,$K565=1,$M570=1,$K573=1),$L570-$L562,IF(AND($M562=5,$K565=1,$M574=1,$K577=1),$L574-$L562,IF(AND($M562=5,$K565=1,$M578=1,$K581=1),$L578-$L562,0))))</f>
        <v>0</v>
      </c>
    </row>
    <row r="563" spans="9:23">
      <c r="I563" s="45" t="s">
        <v>1514</v>
      </c>
      <c r="J563" s="17">
        <f t="shared" si="2502"/>
        <v>31757474</v>
      </c>
      <c r="K563" s="49">
        <f t="shared" ref="K563" si="2516">J563*$B$2</f>
        <v>254059792</v>
      </c>
      <c r="L563" s="49"/>
    </row>
    <row r="564" spans="9:23">
      <c r="I564" s="45" t="s">
        <v>1508</v>
      </c>
      <c r="J564" s="17">
        <f t="shared" si="2502"/>
        <v>240</v>
      </c>
      <c r="K564" s="49">
        <f t="shared" ref="K564" si="2517">J564*1000000000</f>
        <v>240000000000</v>
      </c>
      <c r="L564" s="49"/>
    </row>
    <row r="565" spans="9:23">
      <c r="I565" s="45" t="s">
        <v>491</v>
      </c>
      <c r="J565" s="17">
        <f t="shared" ref="J565" si="2518">HEX2DEC(RIGHT(I565))</f>
        <v>3</v>
      </c>
      <c r="K565" s="49">
        <f t="shared" ref="K565" si="2519">HEX2DEC(LEFT(RIGHT(I565,2),1))</f>
        <v>1</v>
      </c>
    </row>
    <row r="566" spans="9:23">
      <c r="I566" s="45" t="s">
        <v>1515</v>
      </c>
      <c r="J566" s="17">
        <f t="shared" ref="J566:J568" si="2520">HEX2DEC(I566)</f>
        <v>4972</v>
      </c>
      <c r="K566" s="49">
        <f t="shared" ref="K566" si="2521">J566*$B$3</f>
        <v>402.88116000000002</v>
      </c>
      <c r="L566" s="49">
        <f t="shared" ref="L566" si="2522">K566+K567+K568</f>
        <v>240254061218.88116</v>
      </c>
      <c r="M566" s="50">
        <f t="shared" ref="M566" si="2523">J569+1</f>
        <v>4</v>
      </c>
      <c r="N566" s="49">
        <f t="shared" ref="N566" si="2524">IF(AND($M566=1,$K569=1,$M570=1,$K573=0),$L570-$L566,IF(AND($M566=1,$K569=1,$M574=1,$K577=0),$L574-$L566,IF(AND($M566=1,$K569=1,$M578=1,$K581=0),$L578-$L566,IF(AND($M566=1,$K569=1,$M582=1,$K585=0),$L582-$L566,0))))</f>
        <v>0</v>
      </c>
      <c r="O566" s="49">
        <f t="shared" ref="O566" si="2525">IF(AND($M566=1,$K569=1,$M570=2,$K573=1),$L570-$L566,IF(AND($M566=1,$K569=1,$M574=2,$K577=1),$L574-$L566,IF(AND($M566=1,$K569=1,$M578=2,$K581=1),$L578-$L566,IF(AND($M566=1,$K569=1,$M582=2,$K585=1),$L582-$L566,0))))</f>
        <v>0</v>
      </c>
      <c r="P566" s="49">
        <f t="shared" ref="P566" si="2526">IF(AND($M566=2,$K569=1,$M570=2,$K573=0),$L570-$L566,IF(AND($M566=2,$K569=1,$M574=2,$K577=0),$L574-$L566,IF(AND($M566=2,$K569=1,$M578=2,$K581=0),$L578-$L566,IF(AND($M566=2,$K569=1,$M582=2,$K585=0),$L582-$L566,0))))</f>
        <v>0</v>
      </c>
      <c r="Q566" s="49">
        <f t="shared" ref="Q566" si="2527">IF(AND($M566=2,$K569=1,$M570=3,$K573=1),$L570-$L566,IF(AND($M566=2,$K569=1,$M574=3,$K577=1),$L574-$L566,IF(AND($M566=2,$K569=1,$M578=3,$K581=1),$L578-$L566,IF(AND($M566=2,$K569=1,$M582=3,$K585=1),$L582-$L566,0))))</f>
        <v>0</v>
      </c>
      <c r="R566" s="49">
        <f t="shared" ref="R566" si="2528">IF(AND($M566=3,$K569=1,$M570=3,$K573=0),$L570-$L566,IF(AND($M566=3,$K569=1,$M574=3,$K577=0),$L574-$L566,IF(AND($M566=3,$K569=1,$M578=3,$K581=0),$L578-$L566,IF(AND($M566=3,$K569=1,$M582=3,$K585=0),$L582-$L566,0))))</f>
        <v>0</v>
      </c>
      <c r="S566" s="49">
        <f t="shared" ref="S566" si="2529">IF(AND($M566=3,$K569=1,$M570=4,$K573=1),$L570-$L566,IF(AND($M566=3,$K569=1,$M574=4,$K577=1),$L574-$L566,IF(AND($M566=3,$K569=1,$M578=4,$K581=1),$L578-$L566,IF(AND($M566=3,$K569=1,$M582=4,$K585=1),$L582-$L566,0))))</f>
        <v>0</v>
      </c>
      <c r="T566" s="49">
        <f t="shared" ref="T566" si="2530">IF(AND($M566=4,$K569=1,$M570=4,$K573=0),$L570-$L566,IF(AND($M566=4,$K569=1,$M574=4,$K577=0),$L574-$L566,IF(AND($M568=3,$K569=1,$M578=4,$K581=0),$L578-$L566,IF(AND($M566=4,$K569=1,$M582=4,$K585=0),$L582-$L566,0))))</f>
        <v>0</v>
      </c>
      <c r="U566" s="49">
        <f t="shared" ref="U566" si="2531">IF(AND($M566=4,$K569=1,$M570=5,$K573=1),$L570-$L566,IF(AND($M566=4,$K569=1,$M574=5,$K577=1),$L574-$L566,IF(AND($M566=4,$K569=1,$M578=5,$K581=1),$L578-$L566,IF(AND($M566=4,$K569=1,$M582=5,$K585=1),$L582-$L566,0))))</f>
        <v>0</v>
      </c>
      <c r="V566" s="49">
        <f t="shared" ref="V566" si="2532">IF(AND($M566=5,$K569=1,$M570=5,$K573=0),$L570-$L566,IF(AND($M566=5,$K569=1,$M574=5,$K577=0),$L574-$L566,IF(AND($M568=5,$K569=1,$M578=5,$K581=0),$L578-$L566,IF(AND($M566=5,$K569=1,$M582=5,$K585=0),$L582-$L566,0))))</f>
        <v>0</v>
      </c>
      <c r="W566" s="49">
        <f t="shared" ref="W566" si="2533">IF(AND($M566=5,$K569=1,$M570=1,$K573=1),$L570-$L566,IF(AND($M566=5,$K569=1,$M574=1,$K577=1),$L574-$L566,IF(AND($M566=5,$K569=1,$M578=1,$K581=1),$L578-$L566,IF(AND($M566=5,$K569=1,$M582=1,$K585=1),$L582-$L566,0))))</f>
        <v>0</v>
      </c>
    </row>
    <row r="567" spans="9:23">
      <c r="I567" s="45" t="s">
        <v>1516</v>
      </c>
      <c r="J567" s="17">
        <f t="shared" si="2520"/>
        <v>31757602</v>
      </c>
      <c r="K567" s="49">
        <f t="shared" ref="K567" si="2534">J567*$B$2</f>
        <v>254060816</v>
      </c>
      <c r="L567" s="49"/>
    </row>
    <row r="568" spans="9:23">
      <c r="I568" s="45" t="s">
        <v>1508</v>
      </c>
      <c r="J568" s="17">
        <f t="shared" si="2520"/>
        <v>240</v>
      </c>
      <c r="K568" s="49">
        <f t="shared" ref="K568" si="2535">J568*1000000000</f>
        <v>240000000000</v>
      </c>
      <c r="L568" s="49"/>
    </row>
    <row r="569" spans="9:23">
      <c r="I569" s="45" t="s">
        <v>1225</v>
      </c>
      <c r="J569" s="17">
        <f t="shared" ref="J569" si="2536">HEX2DEC(RIGHT(I569))</f>
        <v>3</v>
      </c>
      <c r="K569" s="49">
        <f t="shared" ref="K569" si="2537">HEX2DEC(LEFT(RIGHT(I569,2),1))</f>
        <v>0</v>
      </c>
    </row>
    <row r="570" spans="9:23">
      <c r="I570" s="45" t="s">
        <v>1517</v>
      </c>
      <c r="J570" s="17">
        <f t="shared" ref="J570:J572" si="2538">HEX2DEC(I570)</f>
        <v>5466</v>
      </c>
      <c r="K570" s="49">
        <f t="shared" ref="K570" si="2539">J570*$B$3</f>
        <v>442.90998000000002</v>
      </c>
      <c r="L570" s="49">
        <f t="shared" ref="L570" si="2540">K570+K571+K572</f>
        <v>240254072522.90997</v>
      </c>
      <c r="M570" s="50">
        <f t="shared" ref="M570" si="2541">J573+1</f>
        <v>5</v>
      </c>
      <c r="N570" s="49">
        <f t="shared" ref="N570" si="2542">IF(AND($M570=1,$K573=1,$M574=1,$K577=0),$L574-$L570,IF(AND($M570=1,$K573=1,$M578=1,$K581=0),$L578-$L570,IF(AND($M570=1,$K573=1,$M582=1,$K585=0),$L582-$L570,IF(AND($M570=1,$K573=1,$M586=1,$K589=0),$L586-$L570,0))))</f>
        <v>0</v>
      </c>
      <c r="O570" s="49">
        <f t="shared" ref="O570" si="2543">IF(AND($M570=1,$K573=1,$M574=2,$K577=1),$L574-$L570,IF(AND($M570=1,$K573=1,$M578=2,$K581=1),$L578-$L570,IF(AND($M570=1,$K573=1,$M582=2,$K585=1),$L582-$L570,IF(AND($M570=1,$K573=1,$M586=2,$K589=1),$L586-$L570,0))))</f>
        <v>0</v>
      </c>
      <c r="P570" s="49">
        <f t="shared" ref="P570" si="2544">IF(AND($M570=2,$K573=1,$M574=2,$K577=0),$L574-$L570,IF(AND($M570=2,$K573=1,$M578=2,$K581=0),$L578-$L570,IF(AND($M570=2,$K573=1,$M582=2,$K585=0),$L582-$L570,IF(AND($M570=2,$K573=1,$M586=2,$K589=0),$L586-$L570,0))))</f>
        <v>0</v>
      </c>
      <c r="Q570" s="49">
        <f t="shared" ref="Q570" si="2545">IF(AND($M570=2,$K573=1,$M574=3,$K577=1),$L574-$L570,IF(AND($M570=2,$K573=1,$M578=3,$K581=1),$L578-$L570,IF(AND($M570=2,$K573=1,$M582=3,$K585=1),$L582-$L570,IF(AND($M570=2,$K573=1,$M586=3,$K589=1),$L586-$L570,0))))</f>
        <v>0</v>
      </c>
      <c r="R570" s="49">
        <f t="shared" ref="R570" si="2546">IF(AND($M570=3,$K573=1,$M574=3,$K577=0),$L574-$L570,IF(AND($M570=3,$K573=1,$M578=3,$K581=0),$L578-$L570,IF(AND($M570=3,$K573=1,$M582=3,$K585=0),$L582-$L570,IF(AND($M570=3,$K573=1,$M586=3,$K589=0),$L586-$L570,0))))</f>
        <v>0</v>
      </c>
      <c r="S570" s="49">
        <f t="shared" ref="S570" si="2547">IF(AND($M570=3,$K573=1,$M574=4,$K577=1),$L574-$L570,IF(AND($M570=3,$K573=1,$M578=4,$K581=1),$L578-$L570,IF(AND($M570=3,$K573=1,$M582=4,$K585=1),$L582-$L570,IF(AND($M570=3,$K573=1,$M586=4,$K589=1),$L586-$L570,0))))</f>
        <v>0</v>
      </c>
      <c r="T570" s="49">
        <f t="shared" ref="T570" si="2548">IF(AND($M570=4,$K573=1,$M574=4,$K577=0),$L574-$L570,IF(AND($M570=4,$K573=1,$M578=4,$K581=0),$L578-$L570,IF(AND($M572=3,$K573=1,$M582=4,$K585=0),$L582-$L570,IF(AND($M570=4,$K573=1,$M586=4,$K589=0),$L586-$L570,0))))</f>
        <v>0</v>
      </c>
      <c r="U570" s="49">
        <f t="shared" ref="U570" si="2549">IF(AND($M570=4,$K573=1,$M574=5,$K577=1),$L574-$L570,IF(AND($M570=4,$K573=1,$M578=5,$K581=1),$L578-$L570,IF(AND($M570=4,$K573=1,$M582=5,$K585=1),$L582-$L570,IF(AND($M570=4,$K573=1,$M586=5,$K589=1),$L586-$L570,0))))</f>
        <v>0</v>
      </c>
      <c r="V570" s="49">
        <f t="shared" ref="V570" si="2550">IF(AND($M570=5,$K573=1,$M574=5,$K577=0),$L574-$L570,IF(AND($M570=5,$K573=1,$M578=5,$K581=0),$L578-$L570,IF(AND($M572=5,$K573=1,$M582=5,$K585=0),$L582-$L570,IF(AND($M570=5,$K573=1,$M586=5,$K589=0),$L586-$L570,0))))</f>
        <v>1006.2544250488281</v>
      </c>
      <c r="W570" s="49">
        <f t="shared" ref="W570" si="2551">IF(AND($M570=5,$K573=1,$M574=1,$K577=1),$L574-$L570,IF(AND($M570=5,$K573=1,$M578=1,$K581=1),$L578-$L570,IF(AND($M570=5,$K573=1,$M582=1,$K585=1),$L582-$L570,IF(AND($M570=5,$K573=1,$M586=1,$K589=1),$L586-$L570,0))))</f>
        <v>0</v>
      </c>
    </row>
    <row r="571" spans="9:23">
      <c r="I571" s="45" t="s">
        <v>1518</v>
      </c>
      <c r="J571" s="17">
        <f t="shared" si="2538"/>
        <v>31759010</v>
      </c>
      <c r="K571" s="49">
        <f t="shared" ref="K571" si="2552">J571*$B$2</f>
        <v>254072080</v>
      </c>
      <c r="L571" s="49"/>
    </row>
    <row r="572" spans="9:23">
      <c r="I572" s="45" t="s">
        <v>1508</v>
      </c>
      <c r="J572" s="17">
        <f t="shared" si="2538"/>
        <v>240</v>
      </c>
      <c r="K572" s="49">
        <f t="shared" ref="K572" si="2553">J572*1000000000</f>
        <v>240000000000</v>
      </c>
      <c r="L572" s="49"/>
    </row>
    <row r="573" spans="9:23">
      <c r="I573" s="45" t="s">
        <v>481</v>
      </c>
      <c r="J573" s="17">
        <f t="shared" ref="J573" si="2554">HEX2DEC(RIGHT(I573))</f>
        <v>4</v>
      </c>
      <c r="K573" s="49">
        <f t="shared" ref="K573" si="2555">HEX2DEC(LEFT(RIGHT(I573,2),1))</f>
        <v>1</v>
      </c>
    </row>
    <row r="574" spans="9:23">
      <c r="I574" s="45" t="s">
        <v>1519</v>
      </c>
      <c r="J574" s="17">
        <f t="shared" ref="J574:J576" si="2556">HEX2DEC(I574)</f>
        <v>5247</v>
      </c>
      <c r="K574" s="49">
        <f t="shared" ref="K574" si="2557">J574*$B$3</f>
        <v>425.16441000000003</v>
      </c>
      <c r="L574" s="49">
        <f t="shared" ref="L574" si="2558">K574+K575+K576</f>
        <v>240254073529.1644</v>
      </c>
      <c r="M574" s="50">
        <f t="shared" ref="M574" si="2559">J577+1</f>
        <v>5</v>
      </c>
      <c r="N574" s="49">
        <f t="shared" ref="N574" si="2560">IF(AND($M574=1,$K577=1,$M578=1,$K581=0),$L578-$L574,IF(AND($M574=1,$K577=1,$M582=1,$K585=0),$L582-$L574,IF(AND($M574=1,$K577=1,$M586=1,$K589=0),$L586-$L574,IF(AND($M574=1,$K577=1,$M590=1,$K593=0),$L590-$L574,0))))</f>
        <v>0</v>
      </c>
      <c r="O574" s="49">
        <f t="shared" ref="O574" si="2561">IF(AND($M574=1,$K577=1,$M578=2,$K581=1),$L578-$L574,IF(AND($M574=1,$K577=1,$M582=2,$K585=1),$L582-$L574,IF(AND($M574=1,$K577=1,$M586=2,$K589=1),$L586-$L574,IF(AND($M574=1,$K577=1,$M590=2,$K593=1),$L590-$L574,0))))</f>
        <v>0</v>
      </c>
      <c r="P574" s="49">
        <f t="shared" ref="P574" si="2562">IF(AND($M574=2,$K577=1,$M578=2,$K581=0),$L578-$L574,IF(AND($M574=2,$K577=1,$M582=2,$K585=0),$L582-$L574,IF(AND($M574=2,$K577=1,$M586=2,$K589=0),$L586-$L574,IF(AND($M574=2,$K577=1,$M590=2,$K593=0),$L590-$L574,0))))</f>
        <v>0</v>
      </c>
      <c r="Q574" s="49">
        <f t="shared" ref="Q574" si="2563">IF(AND($M574=2,$K577=1,$M578=3,$K581=1),$L578-$L574,IF(AND($M574=2,$K577=1,$M582=3,$K585=1),$L582-$L574,IF(AND($M574=2,$K577=1,$M586=3,$K589=1),$L586-$L574,IF(AND($M574=2,$K577=1,$M590=3,$K593=1),$L590-$L574,0))))</f>
        <v>0</v>
      </c>
      <c r="R574" s="49">
        <f t="shared" ref="R574" si="2564">IF(AND($M574=3,$K577=1,$M578=3,$K581=0),$L578-$L574,IF(AND($M574=3,$K577=1,$M582=3,$K585=0),$L582-$L574,IF(AND($M574=3,$K577=1,$M586=3,$K589=0),$L586-$L574,IF(AND($M574=3,$K577=1,$M590=3,$K593=0),$L590-$L574,0))))</f>
        <v>0</v>
      </c>
      <c r="S574" s="49">
        <f t="shared" ref="S574" si="2565">IF(AND($M574=3,$K577=1,$M578=4,$K581=1),$L578-$L574,IF(AND($M574=3,$K577=1,$M582=4,$K585=1),$L582-$L574,IF(AND($M574=3,$K577=1,$M586=4,$K589=1),$L586-$L574,IF(AND($M574=3,$K577=1,$M590=4,$K593=1),$L590-$L574,0))))</f>
        <v>0</v>
      </c>
      <c r="T574" s="49">
        <f t="shared" ref="T574" si="2566">IF(AND($M574=4,$K577=1,$M578=4,$K581=0),$L578-$L574,IF(AND($M574=4,$K577=1,$M582=4,$K585=0),$L582-$L574,IF(AND($M576=3,$K577=1,$M586=4,$K589=0),$L586-$L574,IF(AND($M574=4,$K577=1,$M590=4,$K593=0),$L590-$L574,0))))</f>
        <v>0</v>
      </c>
      <c r="U574" s="49">
        <f t="shared" ref="U574" si="2567">IF(AND($M574=4,$K577=1,$M578=5,$K581=1),$L578-$L574,IF(AND($M574=4,$K577=1,$M582=5,$K585=1),$L582-$L574,IF(AND($M574=4,$K577=1,$M586=5,$K589=1),$L586-$L574,IF(AND($M574=4,$K577=1,$M590=5,$K593=1),$L590-$L574,0))))</f>
        <v>0</v>
      </c>
      <c r="V574" s="49">
        <f t="shared" ref="V574" si="2568">IF(AND($M574=5,$K577=1,$M578=5,$K581=0),$L578-$L574,IF(AND($M574=5,$K577=1,$M582=5,$K585=0),$L582-$L574,IF(AND($M576=5,$K577=1,$M586=5,$K589=0),$L586-$L574,IF(AND($M574=5,$K577=1,$M590=5,$K593=0),$L590-$L574,0))))</f>
        <v>0</v>
      </c>
      <c r="W574" s="49">
        <f t="shared" ref="W574" si="2569">IF(AND($M574=5,$K577=1,$M578=1,$K581=1),$L578-$L574,IF(AND($M574=5,$K577=1,$M582=1,$K585=1),$L582-$L574,IF(AND($M574=5,$K577=1,$M586=1,$K589=1),$L586-$L574,IF(AND($M574=5,$K577=1,$M590=1,$K593=1),$L590-$L574,0))))</f>
        <v>0</v>
      </c>
    </row>
    <row r="575" spans="9:23">
      <c r="I575" s="45" t="s">
        <v>1520</v>
      </c>
      <c r="J575" s="17">
        <f t="shared" si="2556"/>
        <v>31759138</v>
      </c>
      <c r="K575" s="49">
        <f t="shared" ref="K575" si="2570">J575*$B$2</f>
        <v>254073104</v>
      </c>
      <c r="L575" s="49"/>
    </row>
    <row r="576" spans="9:23">
      <c r="I576" s="45" t="s">
        <v>1508</v>
      </c>
      <c r="J576" s="17">
        <f t="shared" si="2556"/>
        <v>240</v>
      </c>
      <c r="K576" s="49">
        <f t="shared" ref="K576" si="2571">J576*1000000000</f>
        <v>240000000000</v>
      </c>
      <c r="L576" s="49"/>
    </row>
    <row r="577" spans="9:23">
      <c r="I577" s="45" t="s">
        <v>1226</v>
      </c>
      <c r="J577" s="17">
        <f t="shared" ref="J577" si="2572">HEX2DEC(RIGHT(I577))</f>
        <v>4</v>
      </c>
      <c r="K577" s="49">
        <f t="shared" ref="K577" si="2573">HEX2DEC(LEFT(RIGHT(I577,2),1))</f>
        <v>0</v>
      </c>
    </row>
    <row r="578" spans="9:23">
      <c r="I578" s="45" t="s">
        <v>1521</v>
      </c>
      <c r="J578" s="17">
        <f t="shared" ref="J578:J580" si="2574">HEX2DEC(I578)</f>
        <v>5542</v>
      </c>
      <c r="K578" s="49">
        <f t="shared" ref="K578" si="2575">J578*$B$3</f>
        <v>449.06826000000001</v>
      </c>
      <c r="L578" s="49">
        <f t="shared" ref="L578" si="2576">K578+K579+K580</f>
        <v>241254048977.06827</v>
      </c>
      <c r="M578" s="50">
        <f t="shared" ref="M578" si="2577">J581+1</f>
        <v>2</v>
      </c>
      <c r="N578" s="49">
        <f t="shared" ref="N578" si="2578">IF(AND($M578=1,$K581=1,$M582=1,$K585=0),$L582-$L578,IF(AND($M578=1,$K581=1,$M586=1,$K589=0),$L586-$L578,IF(AND($M578=1,$K581=1,$M590=1,$K593=0),$L590-$L578,IF(AND($M578=1,$K581=1,$M594=1,$K597=0),$L594-$L578,0))))</f>
        <v>0</v>
      </c>
      <c r="O578" s="49">
        <f t="shared" ref="O578" si="2579">IF(AND($M578=1,$K581=1,$M582=2,$K585=1),$L582-$L578,IF(AND($M578=1,$K581=1,$M586=2,$K589=1),$L586-$L578,IF(AND($M578=1,$K581=1,$M590=2,$K593=1),$L590-$L578,IF(AND($M578=1,$K581=1,$M594=2,$K597=1),$L594-$L578,0))))</f>
        <v>0</v>
      </c>
      <c r="P578" s="49">
        <f t="shared" ref="P578" si="2580">IF(AND($M578=2,$K581=1,$M582=2,$K585=0),$L582-$L578,IF(AND($M578=2,$K581=1,$M586=2,$K589=0),$L586-$L578,IF(AND($M578=2,$K581=1,$M590=2,$K593=0),$L590-$L578,IF(AND($M578=2,$K581=1,$M594=2,$K597=0),$L594-$L578,0))))</f>
        <v>1021.1639404296875</v>
      </c>
      <c r="Q578" s="49">
        <f t="shared" ref="Q578" si="2581">IF(AND($M578=2,$K581=1,$M582=3,$K585=1),$L582-$L578,IF(AND($M578=2,$K581=1,$M586=3,$K589=1),$L586-$L578,IF(AND($M578=2,$K581=1,$M590=3,$K593=1),$L590-$L578,IF(AND($M578=2,$K581=1,$M594=3,$K597=1),$L594-$L578,0))))</f>
        <v>544.73611450195313</v>
      </c>
      <c r="R578" s="49">
        <f t="shared" ref="R578" si="2582">IF(AND($M578=3,$K581=1,$M582=3,$K585=0),$L582-$L578,IF(AND($M578=3,$K581=1,$M586=3,$K589=0),$L586-$L578,IF(AND($M578=3,$K581=1,$M590=3,$K593=0),$L590-$L578,IF(AND($M578=3,$K581=1,$M594=3,$K597=0),$L594-$L578,0))))</f>
        <v>0</v>
      </c>
      <c r="S578" s="49">
        <f t="shared" ref="S578" si="2583">IF(AND($M578=3,$K581=1,$M582=4,$K585=1),$L582-$L578,IF(AND($M578=3,$K581=1,$M586=4,$K589=1),$L586-$L578,IF(AND($M578=3,$K581=1,$M590=4,$K593=1),$L590-$L578,IF(AND($M578=3,$K581=1,$M594=4,$K597=1),$L594-$L578,0))))</f>
        <v>0</v>
      </c>
      <c r="T578" s="49">
        <f t="shared" ref="T578" si="2584">IF(AND($M578=4,$K581=1,$M582=4,$K585=0),$L582-$L578,IF(AND($M578=4,$K581=1,$M586=4,$K589=0),$L586-$L578,IF(AND($M580=3,$K581=1,$M590=4,$K593=0),$L590-$L578,IF(AND($M578=4,$K581=1,$M594=4,$K597=0),$L594-$L578,0))))</f>
        <v>0</v>
      </c>
      <c r="U578" s="49">
        <f t="shared" ref="U578" si="2585">IF(AND($M578=4,$K581=1,$M582=5,$K585=1),$L582-$L578,IF(AND($M578=4,$K581=1,$M586=5,$K589=1),$L586-$L578,IF(AND($M578=4,$K581=1,$M590=5,$K593=1),$L590-$L578,IF(AND($M578=4,$K581=1,$M594=5,$K597=1),$L594-$L578,0))))</f>
        <v>0</v>
      </c>
      <c r="V578" s="49">
        <f t="shared" ref="V578" si="2586">IF(AND($M578=5,$K581=1,$M582=5,$K585=0),$L582-$L578,IF(AND($M578=5,$K581=1,$M586=5,$K589=0),$L586-$L578,IF(AND($M580=5,$K581=1,$M590=5,$K593=0),$L590-$L578,IF(AND($M578=5,$K581=1,$M594=5,$K597=0),$L594-$L578,0))))</f>
        <v>0</v>
      </c>
      <c r="W578" s="49">
        <f t="shared" ref="W578" si="2587">IF(AND($M578=5,$K581=1,$M582=1,$K585=1),$L582-$L578,IF(AND($M578=5,$K581=1,$M586=1,$K589=1),$L586-$L578,IF(AND($M578=5,$K581=1,$M590=1,$K593=1),$L590-$L578,IF(AND($M578=5,$K581=1,$M594=1,$K597=1),$L594-$L578,0))))</f>
        <v>0</v>
      </c>
    </row>
    <row r="579" spans="9:23">
      <c r="I579" s="45" t="s">
        <v>1522</v>
      </c>
      <c r="J579" s="17">
        <f t="shared" si="2574"/>
        <v>31756066</v>
      </c>
      <c r="K579" s="49">
        <f t="shared" ref="K579" si="2588">J579*$B$2</f>
        <v>254048528</v>
      </c>
      <c r="L579" s="49"/>
    </row>
    <row r="580" spans="9:23">
      <c r="I580" s="45" t="s">
        <v>1523</v>
      </c>
      <c r="J580" s="17">
        <f t="shared" si="2574"/>
        <v>241</v>
      </c>
      <c r="K580" s="49">
        <f t="shared" ref="K580" si="2589">J580*1000000000</f>
        <v>241000000000</v>
      </c>
      <c r="L580" s="49"/>
    </row>
    <row r="581" spans="9:23">
      <c r="I581" s="45" t="s">
        <v>437</v>
      </c>
      <c r="J581" s="17">
        <f t="shared" ref="J581" si="2590">HEX2DEC(RIGHT(I581))</f>
        <v>1</v>
      </c>
      <c r="K581" s="49">
        <f t="shared" ref="K581" si="2591">HEX2DEC(LEFT(RIGHT(I581,2),1))</f>
        <v>1</v>
      </c>
    </row>
    <row r="582" spans="9:23">
      <c r="I582" s="45" t="s">
        <v>1524</v>
      </c>
      <c r="J582" s="17">
        <f t="shared" ref="J582:J584" si="2592">HEX2DEC(I582)</f>
        <v>5946</v>
      </c>
      <c r="K582" s="49">
        <f t="shared" ref="K582" si="2593">J582*$B$3</f>
        <v>481.80438000000004</v>
      </c>
      <c r="L582" s="49">
        <f t="shared" ref="L582" si="2594">K582+K583+K584</f>
        <v>241254049521.80438</v>
      </c>
      <c r="M582" s="50">
        <f t="shared" ref="M582" si="2595">J585+1</f>
        <v>3</v>
      </c>
      <c r="N582" s="49">
        <f t="shared" ref="N582" si="2596">IF(AND($M582=1,$K585=1,$M586=1,$K589=0),$L586-$L582,IF(AND($M582=1,$K585=1,$M590=1,$K593=0),$L590-$L582,IF(AND($M582=1,$K585=1,$M594=1,$K597=0),$L594-$L582,IF(AND($M582=1,$K585=1,$M598=1,$K601=0),$L598-$L582,0))))</f>
        <v>0</v>
      </c>
      <c r="O582" s="49">
        <f t="shared" ref="O582" si="2597">IF(AND($M582=1,$K585=1,$M586=2,$K589=1),$L586-$L582,IF(AND($M582=1,$K585=1,$M590=2,$K593=1),$L590-$L582,IF(AND($M582=1,$K585=1,$M594=2,$K597=1),$L594-$L582,IF(AND($M582=1,$K585=1,$M598=2,$K601=1),$L598-$L582,0))))</f>
        <v>0</v>
      </c>
      <c r="P582" s="49">
        <f t="shared" ref="P582" si="2598">IF(AND($M582=2,$K585=1,$M586=2,$K589=0),$L586-$L582,IF(AND($M582=2,$K585=1,$M590=2,$K593=0),$L590-$L582,IF(AND($M582=2,$K585=1,$M594=2,$K597=0),$L594-$L582,IF(AND($M582=2,$K585=1,$M598=2,$K601=0),$L598-$L582,0))))</f>
        <v>0</v>
      </c>
      <c r="Q582" s="49">
        <f t="shared" ref="Q582" si="2599">IF(AND($M582=2,$K585=1,$M586=3,$K589=1),$L586-$L582,IF(AND($M582=2,$K585=1,$M590=3,$K593=1),$L590-$L582,IF(AND($M582=2,$K585=1,$M594=3,$K597=1),$L594-$L582,IF(AND($M582=2,$K585=1,$M598=3,$K601=1),$L598-$L582,0))))</f>
        <v>0</v>
      </c>
      <c r="R582" s="49">
        <f t="shared" ref="R582" si="2600">IF(AND($M582=3,$K585=1,$M586=3,$K589=0),$L586-$L582,IF(AND($M582=3,$K585=1,$M590=3,$K593=0),$L590-$L582,IF(AND($M582=3,$K585=1,$M594=3,$K597=0),$L594-$L582,IF(AND($M582=3,$K585=1,$M598=3,$K601=0),$L598-$L582,0))))</f>
        <v>963.38955688476562</v>
      </c>
      <c r="S582" s="49">
        <f t="shared" ref="S582" si="2601">IF(AND($M582=3,$K585=1,$M586=4,$K589=1),$L586-$L582,IF(AND($M582=3,$K585=1,$M590=4,$K593=1),$L590-$L582,IF(AND($M582=3,$K585=1,$M594=4,$K597=1),$L594-$L582,IF(AND($M582=3,$K585=1,$M598=4,$K601=1),$L598-$L582,0))))</f>
        <v>9451.8497619628906</v>
      </c>
      <c r="T582" s="49">
        <f t="shared" ref="T582" si="2602">IF(AND($M582=4,$K585=1,$M586=4,$K589=0),$L586-$L582,IF(AND($M582=4,$K585=1,$M590=4,$K593=0),$L590-$L582,IF(AND($M584=3,$K585=1,$M594=4,$K597=0),$L594-$L582,IF(AND($M582=4,$K585=1,$M598=4,$K601=0),$L598-$L582,0))))</f>
        <v>0</v>
      </c>
      <c r="U582" s="49">
        <f t="shared" ref="U582" si="2603">IF(AND($M582=4,$K585=1,$M586=5,$K589=1),$L586-$L582,IF(AND($M582=4,$K585=1,$M590=5,$K593=1),$L590-$L582,IF(AND($M582=4,$K585=1,$M594=5,$K597=1),$L594-$L582,IF(AND($M582=4,$K585=1,$M598=5,$K601=1),$L598-$L582,0))))</f>
        <v>0</v>
      </c>
      <c r="V582" s="49">
        <f t="shared" ref="V582" si="2604">IF(AND($M582=5,$K585=1,$M586=5,$K589=0),$L586-$L582,IF(AND($M582=5,$K585=1,$M590=5,$K593=0),$L590-$L582,IF(AND($M584=5,$K585=1,$M594=5,$K597=0),$L594-$L582,IF(AND($M582=5,$K585=1,$M598=5,$K601=0),$L598-$L582,0))))</f>
        <v>0</v>
      </c>
      <c r="W582" s="49">
        <f t="shared" ref="W582" si="2605">IF(AND($M582=5,$K585=1,$M586=1,$K589=1),$L586-$L582,IF(AND($M582=5,$K585=1,$M590=1,$K593=1),$L590-$L582,IF(AND($M582=5,$K585=1,$M594=1,$K597=1),$L594-$L582,IF(AND($M582=5,$K585=1,$M598=1,$K601=1),$L598-$L582,0))))</f>
        <v>0</v>
      </c>
    </row>
    <row r="583" spans="9:23">
      <c r="I583" s="45" t="s">
        <v>1525</v>
      </c>
      <c r="J583" s="17">
        <f t="shared" si="2592"/>
        <v>31756130</v>
      </c>
      <c r="K583" s="49">
        <f t="shared" ref="K583" si="2606">J583*$B$2</f>
        <v>254049040</v>
      </c>
      <c r="L583" s="49"/>
    </row>
    <row r="584" spans="9:23">
      <c r="I584" s="45" t="s">
        <v>1523</v>
      </c>
      <c r="J584" s="17">
        <f t="shared" si="2592"/>
        <v>241</v>
      </c>
      <c r="K584" s="49">
        <f t="shared" ref="K584" si="2607">J584*1000000000</f>
        <v>241000000000</v>
      </c>
      <c r="L584" s="49"/>
    </row>
    <row r="585" spans="9:23">
      <c r="I585" s="45" t="s">
        <v>482</v>
      </c>
      <c r="J585" s="17">
        <f t="shared" ref="J585" si="2608">HEX2DEC(RIGHT(I585))</f>
        <v>2</v>
      </c>
      <c r="K585" s="49">
        <f t="shared" ref="K585" si="2609">HEX2DEC(LEFT(RIGHT(I585,2),1))</f>
        <v>1</v>
      </c>
    </row>
    <row r="586" spans="9:23">
      <c r="I586" s="45" t="s">
        <v>1526</v>
      </c>
      <c r="J586" s="17">
        <f t="shared" ref="J586:J588" si="2610">HEX2DEC(I586)</f>
        <v>5507</v>
      </c>
      <c r="K586" s="49">
        <f t="shared" ref="K586" si="2611">J586*$B$3</f>
        <v>446.23221000000001</v>
      </c>
      <c r="L586" s="49">
        <f t="shared" ref="L586" si="2612">K586+K587+K588</f>
        <v>241254049998.23221</v>
      </c>
      <c r="M586" s="50">
        <f t="shared" ref="M586" si="2613">J589+1</f>
        <v>2</v>
      </c>
      <c r="N586" s="49">
        <f t="shared" ref="N586" si="2614">IF(AND($M586=1,$K589=1,$M590=1,$K593=0),$L590-$L586,IF(AND($M586=1,$K589=1,$M594=1,$K597=0),$L594-$L586,IF(AND($M586=1,$K589=1,$M598=1,$K601=0),$L598-$L586,IF(AND($M586=1,$K589=1,$M602=1,$K605=0),$L602-$L586,0))))</f>
        <v>0</v>
      </c>
      <c r="O586" s="49">
        <f t="shared" ref="O586" si="2615">IF(AND($M586=1,$K589=1,$M590=2,$K593=1),$L590-$L586,IF(AND($M586=1,$K589=1,$M594=2,$K597=1),$L594-$L586,IF(AND($M586=1,$K589=1,$M598=2,$K601=1),$L598-$L586,IF(AND($M586=1,$K589=1,$M602=2,$K605=1),$L602-$L586,0))))</f>
        <v>0</v>
      </c>
      <c r="P586" s="49">
        <f t="shared" ref="P586" si="2616">IF(AND($M586=2,$K589=1,$M590=2,$K593=0),$L590-$L586,IF(AND($M586=2,$K589=1,$M594=2,$K597=0),$L594-$L586,IF(AND($M586=2,$K589=1,$M598=2,$K601=0),$L598-$L586,IF(AND($M586=2,$K589=1,$M602=2,$K605=0),$L602-$L586,0))))</f>
        <v>0</v>
      </c>
      <c r="Q586" s="49">
        <f t="shared" ref="Q586" si="2617">IF(AND($M586=2,$K589=1,$M590=3,$K593=1),$L590-$L586,IF(AND($M586=2,$K589=1,$M594=3,$K597=1),$L594-$L586,IF(AND($M586=2,$K589=1,$M598=3,$K601=1),$L598-$L586,IF(AND($M586=2,$K589=1,$M602=3,$K605=1),$L602-$L586,0))))</f>
        <v>0</v>
      </c>
      <c r="R586" s="49">
        <f t="shared" ref="R586" si="2618">IF(AND($M586=3,$K589=1,$M590=3,$K593=0),$L590-$L586,IF(AND($M586=3,$K589=1,$M594=3,$K597=0),$L594-$L586,IF(AND($M586=3,$K589=1,$M598=3,$K601=0),$L598-$L586,IF(AND($M586=3,$K589=1,$M602=3,$K605=0),$L602-$L586,0))))</f>
        <v>0</v>
      </c>
      <c r="S586" s="49">
        <f t="shared" ref="S586" si="2619">IF(AND($M586=3,$K589=1,$M590=4,$K593=1),$L590-$L586,IF(AND($M586=3,$K589=1,$M594=4,$K597=1),$L594-$L586,IF(AND($M586=3,$K589=1,$M598=4,$K601=1),$L598-$L586,IF(AND($M586=3,$K589=1,$M602=4,$K605=1),$L602-$L586,0))))</f>
        <v>0</v>
      </c>
      <c r="T586" s="49">
        <f t="shared" ref="T586" si="2620">IF(AND($M586=4,$K589=1,$M590=4,$K593=0),$L590-$L586,IF(AND($M586=4,$K589=1,$M594=4,$K597=0),$L594-$L586,IF(AND($M588=3,$K589=1,$M598=4,$K601=0),$L598-$L586,IF(AND($M586=4,$K589=1,$M602=4,$K605=0),$L602-$L586,0))))</f>
        <v>0</v>
      </c>
      <c r="U586" s="49">
        <f t="shared" ref="U586" si="2621">IF(AND($M586=4,$K589=1,$M590=5,$K593=1),$L590-$L586,IF(AND($M586=4,$K589=1,$M594=5,$K597=1),$L594-$L586,IF(AND($M586=4,$K589=1,$M598=5,$K601=1),$L598-$L586,IF(AND($M586=4,$K589=1,$M602=5,$K605=1),$L602-$L586,0))))</f>
        <v>0</v>
      </c>
      <c r="V586" s="49">
        <f t="shared" ref="V586" si="2622">IF(AND($M586=5,$K589=1,$M590=5,$K593=0),$L590-$L586,IF(AND($M586=5,$K589=1,$M594=5,$K597=0),$L594-$L586,IF(AND($M588=5,$K589=1,$M598=5,$K601=0),$L598-$L586,IF(AND($M586=5,$K589=1,$M602=5,$K605=0),$L602-$L586,0))))</f>
        <v>0</v>
      </c>
      <c r="W586" s="49">
        <f t="shared" ref="W586" si="2623">IF(AND($M586=5,$K589=1,$M590=1,$K593=1),$L590-$L586,IF(AND($M586=5,$K589=1,$M594=1,$K597=1),$L594-$L586,IF(AND($M586=5,$K589=1,$M598=1,$K601=1),$L598-$L586,IF(AND($M586=5,$K589=1,$M602=1,$K605=1),$L602-$L586,0))))</f>
        <v>0</v>
      </c>
    </row>
    <row r="587" spans="9:23">
      <c r="I587" s="45" t="s">
        <v>1527</v>
      </c>
      <c r="J587" s="17">
        <f t="shared" si="2610"/>
        <v>31756194</v>
      </c>
      <c r="K587" s="49">
        <f t="shared" ref="K587" si="2624">J587*$B$2</f>
        <v>254049552</v>
      </c>
      <c r="L587" s="49"/>
    </row>
    <row r="588" spans="9:23">
      <c r="I588" s="45" t="s">
        <v>1523</v>
      </c>
      <c r="J588" s="17">
        <f t="shared" si="2610"/>
        <v>241</v>
      </c>
      <c r="K588" s="49">
        <f t="shared" ref="K588" si="2625">J588*1000000000</f>
        <v>241000000000</v>
      </c>
      <c r="L588" s="49"/>
    </row>
    <row r="589" spans="9:23">
      <c r="I589" s="45" t="s">
        <v>484</v>
      </c>
      <c r="J589" s="17">
        <f t="shared" ref="J589" si="2626">HEX2DEC(RIGHT(I589))</f>
        <v>1</v>
      </c>
      <c r="K589" s="49">
        <f t="shared" ref="K589" si="2627">HEX2DEC(LEFT(RIGHT(I589,2),1))</f>
        <v>0</v>
      </c>
    </row>
    <row r="590" spans="9:23">
      <c r="I590" s="45" t="s">
        <v>666</v>
      </c>
      <c r="J590" s="17">
        <f t="shared" ref="J590:J592" si="2628">HEX2DEC(I590)</f>
        <v>5198</v>
      </c>
      <c r="K590" s="49">
        <f t="shared" ref="K590" si="2629">J590*$B$3</f>
        <v>421.19394</v>
      </c>
      <c r="L590" s="49">
        <f t="shared" ref="L590" si="2630">K590+K591+K592</f>
        <v>241254050485.19394</v>
      </c>
      <c r="M590" s="50">
        <f t="shared" ref="M590" si="2631">J593+1</f>
        <v>3</v>
      </c>
      <c r="N590" s="49">
        <f t="shared" ref="N590" si="2632">IF(AND($M590=1,$K593=1,$M594=1,$K597=0),$L594-$L590,IF(AND($M590=1,$K593=1,$M598=1,$K601=0),$L598-$L590,IF(AND($M590=1,$K593=1,$M602=1,$K605=0),$L602-$L590,IF(AND($M590=1,$K593=1,$M606=1,$K609=0),$L606-$L590,0))))</f>
        <v>0</v>
      </c>
      <c r="O590" s="49">
        <f t="shared" ref="O590" si="2633">IF(AND($M590=1,$K593=1,$M594=2,$K597=1),$L594-$L590,IF(AND($M590=1,$K593=1,$M598=2,$K601=1),$L598-$L590,IF(AND($M590=1,$K593=1,$M602=2,$K605=1),$L602-$L590,IF(AND($M590=1,$K593=1,$M606=2,$K609=1),$L606-$L590,0))))</f>
        <v>0</v>
      </c>
      <c r="P590" s="49">
        <f t="shared" ref="P590" si="2634">IF(AND($M590=2,$K593=1,$M594=2,$K597=0),$L594-$L590,IF(AND($M590=2,$K593=1,$M598=2,$K601=0),$L598-$L590,IF(AND($M590=2,$K593=1,$M602=2,$K605=0),$L602-$L590,IF(AND($M590=2,$K593=1,$M606=2,$K609=0),$L606-$L590,0))))</f>
        <v>0</v>
      </c>
      <c r="Q590" s="49">
        <f t="shared" ref="Q590" si="2635">IF(AND($M590=2,$K593=1,$M594=3,$K597=1),$L594-$L590,IF(AND($M590=2,$K593=1,$M598=3,$K601=1),$L598-$L590,IF(AND($M590=2,$K593=1,$M602=3,$K605=1),$L602-$L590,IF(AND($M590=2,$K593=1,$M606=3,$K609=1),$L606-$L590,0))))</f>
        <v>0</v>
      </c>
      <c r="R590" s="49">
        <f t="shared" ref="R590" si="2636">IF(AND($M590=3,$K593=1,$M594=3,$K597=0),$L594-$L590,IF(AND($M590=3,$K593=1,$M598=3,$K601=0),$L598-$L590,IF(AND($M590=3,$K593=1,$M602=3,$K605=0),$L602-$L590,IF(AND($M590=3,$K593=1,$M606=3,$K609=0),$L606-$L590,0))))</f>
        <v>0</v>
      </c>
      <c r="S590" s="49">
        <f t="shared" ref="S590" si="2637">IF(AND($M590=3,$K593=1,$M594=4,$K597=1),$L594-$L590,IF(AND($M590=3,$K593=1,$M598=4,$K601=1),$L598-$L590,IF(AND($M590=3,$K593=1,$M602=4,$K605=1),$L602-$L590,IF(AND($M590=3,$K593=1,$M606=4,$K609=1),$L606-$L590,0))))</f>
        <v>0</v>
      </c>
      <c r="T590" s="49">
        <f t="shared" ref="T590" si="2638">IF(AND($M590=4,$K593=1,$M594=4,$K597=0),$L594-$L590,IF(AND($M590=4,$K593=1,$M598=4,$K601=0),$L598-$L590,IF(AND($M592=3,$K593=1,$M602=4,$K605=0),$L602-$L590,IF(AND($M590=4,$K593=1,$M606=4,$K609=0),$L606-$L590,0))))</f>
        <v>0</v>
      </c>
      <c r="U590" s="49">
        <f t="shared" ref="U590" si="2639">IF(AND($M590=4,$K593=1,$M594=5,$K597=1),$L594-$L590,IF(AND($M590=4,$K593=1,$M598=5,$K601=1),$L598-$L590,IF(AND($M590=4,$K593=1,$M602=5,$K605=1),$L602-$L590,IF(AND($M590=4,$K593=1,$M606=5,$K609=1),$L606-$L590,0))))</f>
        <v>0</v>
      </c>
      <c r="V590" s="49">
        <f t="shared" ref="V590" si="2640">IF(AND($M590=5,$K593=1,$M594=5,$K597=0),$L594-$L590,IF(AND($M590=5,$K593=1,$M598=5,$K601=0),$L598-$L590,IF(AND($M592=5,$K593=1,$M602=5,$K605=0),$L602-$L590,IF(AND($M590=5,$K593=1,$M606=5,$K609=0),$L606-$L590,0))))</f>
        <v>0</v>
      </c>
      <c r="W590" s="49">
        <f t="shared" ref="W590" si="2641">IF(AND($M590=5,$K593=1,$M594=1,$K597=1),$L594-$L590,IF(AND($M590=5,$K593=1,$M598=1,$K601=1),$L598-$L590,IF(AND($M590=5,$K593=1,$M602=1,$K605=1),$L602-$L590,IF(AND($M590=5,$K593=1,$M606=1,$K609=1),$L606-$L590,0))))</f>
        <v>0</v>
      </c>
    </row>
    <row r="591" spans="9:23">
      <c r="I591" s="45" t="s">
        <v>1505</v>
      </c>
      <c r="J591" s="17">
        <f t="shared" si="2628"/>
        <v>31756258</v>
      </c>
      <c r="K591" s="49">
        <f t="shared" ref="K591" si="2642">J591*$B$2</f>
        <v>254050064</v>
      </c>
      <c r="L591" s="49"/>
    </row>
    <row r="592" spans="9:23">
      <c r="I592" s="45" t="s">
        <v>1523</v>
      </c>
      <c r="J592" s="17">
        <f t="shared" si="2628"/>
        <v>241</v>
      </c>
      <c r="K592" s="49">
        <f t="shared" ref="K592" si="2643">J592*1000000000</f>
        <v>241000000000</v>
      </c>
      <c r="L592" s="49"/>
    </row>
    <row r="593" spans="9:23">
      <c r="I593" s="45" t="s">
        <v>706</v>
      </c>
      <c r="J593" s="17">
        <f t="shared" ref="J593" si="2644">HEX2DEC(RIGHT(I593))</f>
        <v>2</v>
      </c>
      <c r="K593" s="49">
        <f t="shared" ref="K593" si="2645">HEX2DEC(LEFT(RIGHT(I593,2),1))</f>
        <v>0</v>
      </c>
    </row>
    <row r="594" spans="9:23">
      <c r="I594" s="45" t="s">
        <v>1528</v>
      </c>
      <c r="J594" s="17">
        <f t="shared" ref="J594:J596" si="2646">HEX2DEC(I594)</f>
        <v>2538</v>
      </c>
      <c r="K594" s="49">
        <f t="shared" ref="K594" si="2647">J594*$B$3</f>
        <v>205.65414000000001</v>
      </c>
      <c r="L594" s="49">
        <f t="shared" ref="L594" si="2648">K594+K595+K596</f>
        <v>241254058973.65414</v>
      </c>
      <c r="M594" s="50">
        <f t="shared" ref="M594" si="2649">J597+1</f>
        <v>4</v>
      </c>
      <c r="N594" s="49">
        <f t="shared" ref="N594" si="2650">IF(AND($M594=1,$K597=1,$M598=1,$K601=0),$L598-$L594,IF(AND($M594=1,$K597=1,$M602=1,$K605=0),$L602-$L594,IF(AND($M594=1,$K597=1,$M606=1,$K609=0),$L606-$L594,IF(AND($M594=1,$K597=1,$M610=1,$K613=0),$L610-$L594,0))))</f>
        <v>0</v>
      </c>
      <c r="O594" s="49">
        <f t="shared" ref="O594" si="2651">IF(AND($M594=1,$K597=1,$M598=2,$K601=1),$L598-$L594,IF(AND($M594=1,$K597=1,$M602=2,$K605=1),$L602-$L594,IF(AND($M594=1,$K597=1,$M606=2,$K609=1),$L606-$L594,IF(AND($M594=1,$K597=1,$M610=2,$K613=1),$L610-$L594,0))))</f>
        <v>0</v>
      </c>
      <c r="P594" s="49">
        <f t="shared" ref="P594" si="2652">IF(AND($M594=2,$K597=1,$M598=2,$K601=0),$L598-$L594,IF(AND($M594=2,$K597=1,$M602=2,$K605=0),$L602-$L594,IF(AND($M594=2,$K597=1,$M606=2,$K609=0),$L606-$L594,IF(AND($M594=2,$K597=1,$M610=2,$K613=0),$L610-$L594,0))))</f>
        <v>0</v>
      </c>
      <c r="Q594" s="49">
        <f t="shared" ref="Q594" si="2653">IF(AND($M594=2,$K597=1,$M598=3,$K601=1),$L598-$L594,IF(AND($M594=2,$K597=1,$M602=3,$K605=1),$L602-$L594,IF(AND($M594=2,$K597=1,$M606=3,$K609=1),$L606-$L594,IF(AND($M594=2,$K597=1,$M610=3,$K613=1),$L610-$L594,0))))</f>
        <v>0</v>
      </c>
      <c r="R594" s="49">
        <f t="shared" ref="R594" si="2654">IF(AND($M594=3,$K597=1,$M598=3,$K601=0),$L598-$L594,IF(AND($M594=3,$K597=1,$M602=3,$K605=0),$L602-$L594,IF(AND($M594=3,$K597=1,$M606=3,$K609=0),$L606-$L594,IF(AND($M594=3,$K597=1,$M610=3,$K613=0),$L610-$L594,0))))</f>
        <v>0</v>
      </c>
      <c r="S594" s="49">
        <f t="shared" ref="S594" si="2655">IF(AND($M594=3,$K597=1,$M598=4,$K601=1),$L598-$L594,IF(AND($M594=3,$K597=1,$M602=4,$K605=1),$L602-$L594,IF(AND($M594=3,$K597=1,$M606=4,$K609=1),$L606-$L594,IF(AND($M594=3,$K597=1,$M610=4,$K613=1),$L610-$L594,0))))</f>
        <v>0</v>
      </c>
      <c r="T594" s="49">
        <f t="shared" ref="T594" si="2656">IF(AND($M594=4,$K597=1,$M598=4,$K601=0),$L598-$L594,IF(AND($M594=4,$K597=1,$M602=4,$K605=0),$L602-$L594,IF(AND($M596=3,$K597=1,$M606=4,$K609=0),$L606-$L594,IF(AND($M594=4,$K597=1,$M610=4,$K613=0),$L610-$L594,0))))</f>
        <v>1019.948486328125</v>
      </c>
      <c r="U594" s="49">
        <f t="shared" ref="U594" si="2657">IF(AND($M594=4,$K597=1,$M598=5,$K601=1),$L598-$L594,IF(AND($M594=4,$K597=1,$M602=5,$K605=1),$L602-$L594,IF(AND($M594=4,$K597=1,$M606=5,$K609=1),$L606-$L594,IF(AND($M594=4,$K597=1,$M610=5,$K613=1),$L610-$L594,0))))</f>
        <v>12324.625549316406</v>
      </c>
      <c r="V594" s="49">
        <f t="shared" ref="V594" si="2658">IF(AND($M594=5,$K597=1,$M598=5,$K601=0),$L598-$L594,IF(AND($M594=5,$K597=1,$M602=5,$K605=0),$L602-$L594,IF(AND($M596=5,$K597=1,$M606=5,$K609=0),$L606-$L594,IF(AND($M594=5,$K597=1,$M610=5,$K613=0),$L610-$L594,0))))</f>
        <v>0</v>
      </c>
      <c r="W594" s="49">
        <f t="shared" ref="W594" si="2659">IF(AND($M594=5,$K597=1,$M598=1,$K601=1),$L598-$L594,IF(AND($M594=5,$K597=1,$M602=1,$K605=1),$L602-$L594,IF(AND($M594=5,$K597=1,$M606=1,$K609=1),$L606-$L594,IF(AND($M594=5,$K597=1,$M610=1,$K613=1),$L610-$L594,0))))</f>
        <v>0</v>
      </c>
    </row>
    <row r="595" spans="9:23">
      <c r="I595" s="45" t="s">
        <v>1529</v>
      </c>
      <c r="J595" s="17">
        <f t="shared" si="2646"/>
        <v>31757346</v>
      </c>
      <c r="K595" s="49">
        <f t="shared" ref="K595" si="2660">J595*$B$2</f>
        <v>254058768</v>
      </c>
      <c r="L595" s="49"/>
    </row>
    <row r="596" spans="9:23">
      <c r="I596" s="45" t="s">
        <v>1523</v>
      </c>
      <c r="J596" s="17">
        <f t="shared" si="2646"/>
        <v>241</v>
      </c>
      <c r="K596" s="49">
        <f t="shared" ref="K596" si="2661">J596*1000000000</f>
        <v>241000000000</v>
      </c>
      <c r="L596" s="49"/>
    </row>
    <row r="597" spans="9:23">
      <c r="I597" s="45" t="s">
        <v>491</v>
      </c>
      <c r="J597" s="17">
        <f t="shared" ref="J597" si="2662">HEX2DEC(RIGHT(I597))</f>
        <v>3</v>
      </c>
      <c r="K597" s="49">
        <f t="shared" ref="K597" si="2663">HEX2DEC(LEFT(RIGHT(I597,2),1))</f>
        <v>1</v>
      </c>
    </row>
    <row r="598" spans="9:23">
      <c r="I598" s="45" t="s">
        <v>1530</v>
      </c>
      <c r="J598" s="17">
        <f t="shared" ref="J598:J600" si="2664">HEX2DEC(I598)</f>
        <v>2488</v>
      </c>
      <c r="K598" s="49">
        <f t="shared" ref="K598" si="2665">J598*$B$3</f>
        <v>201.60264000000001</v>
      </c>
      <c r="L598" s="49">
        <f t="shared" ref="L598" si="2666">K598+K599+K600</f>
        <v>241254059993.60263</v>
      </c>
      <c r="M598" s="50">
        <f t="shared" ref="M598" si="2667">J601+1</f>
        <v>4</v>
      </c>
      <c r="N598" s="49">
        <f t="shared" ref="N598" si="2668">IF(AND($M598=1,$K601=1,$M602=1,$K605=0),$L602-$L598,IF(AND($M598=1,$K601=1,$M606=1,$K609=0),$L606-$L598,IF(AND($M598=1,$K601=1,$M610=1,$K613=0),$L610-$L598,IF(AND($M598=1,$K601=1,$M614=1,$K617=0),$L614-$L598,0))))</f>
        <v>0</v>
      </c>
      <c r="O598" s="49">
        <f t="shared" ref="O598" si="2669">IF(AND($M598=1,$K601=1,$M602=2,$K605=1),$L602-$L598,IF(AND($M598=1,$K601=1,$M606=2,$K609=1),$L606-$L598,IF(AND($M598=1,$K601=1,$M610=2,$K613=1),$L610-$L598,IF(AND($M598=1,$K601=1,$M614=2,$K617=1),$L614-$L598,0))))</f>
        <v>0</v>
      </c>
      <c r="P598" s="49">
        <f t="shared" ref="P598" si="2670">IF(AND($M598=2,$K601=1,$M602=2,$K605=0),$L602-$L598,IF(AND($M598=2,$K601=1,$M606=2,$K609=0),$L606-$L598,IF(AND($M598=2,$K601=1,$M610=2,$K613=0),$L610-$L598,IF(AND($M598=2,$K601=1,$M614=2,$K617=0),$L614-$L598,0))))</f>
        <v>0</v>
      </c>
      <c r="Q598" s="49">
        <f t="shared" ref="Q598" si="2671">IF(AND($M598=2,$K601=1,$M602=3,$K605=1),$L602-$L598,IF(AND($M598=2,$K601=1,$M606=3,$K609=1),$L606-$L598,IF(AND($M598=2,$K601=1,$M610=3,$K613=1),$L610-$L598,IF(AND($M598=2,$K601=1,$M614=3,$K617=1),$L614-$L598,0))))</f>
        <v>0</v>
      </c>
      <c r="R598" s="49">
        <f t="shared" ref="R598" si="2672">IF(AND($M598=3,$K601=1,$M602=3,$K605=0),$L602-$L598,IF(AND($M598=3,$K601=1,$M606=3,$K609=0),$L606-$L598,IF(AND($M598=3,$K601=1,$M610=3,$K613=0),$L610-$L598,IF(AND($M598=3,$K601=1,$M614=3,$K617=0),$L614-$L598,0))))</f>
        <v>0</v>
      </c>
      <c r="S598" s="49">
        <f t="shared" ref="S598" si="2673">IF(AND($M598=3,$K601=1,$M602=4,$K605=1),$L602-$L598,IF(AND($M598=3,$K601=1,$M606=4,$K609=1),$L606-$L598,IF(AND($M598=3,$K601=1,$M610=4,$K613=1),$L610-$L598,IF(AND($M598=3,$K601=1,$M614=4,$K617=1),$L614-$L598,0))))</f>
        <v>0</v>
      </c>
      <c r="T598" s="49">
        <f t="shared" ref="T598" si="2674">IF(AND($M598=4,$K601=1,$M602=4,$K605=0),$L602-$L598,IF(AND($M598=4,$K601=1,$M606=4,$K609=0),$L606-$L598,IF(AND($M600=3,$K601=1,$M610=4,$K613=0),$L610-$L598,IF(AND($M598=4,$K601=1,$M614=4,$K617=0),$L614-$L598,0))))</f>
        <v>0</v>
      </c>
      <c r="U598" s="49">
        <f t="shared" ref="U598" si="2675">IF(AND($M598=4,$K601=1,$M602=5,$K605=1),$L602-$L598,IF(AND($M598=4,$K601=1,$M606=5,$K609=1),$L606-$L598,IF(AND($M598=4,$K601=1,$M610=5,$K613=1),$L610-$L598,IF(AND($M598=4,$K601=1,$M614=5,$K617=1),$L614-$L598,0))))</f>
        <v>0</v>
      </c>
      <c r="V598" s="49">
        <f t="shared" ref="V598" si="2676">IF(AND($M598=5,$K601=1,$M602=5,$K605=0),$L602-$L598,IF(AND($M598=5,$K601=1,$M606=5,$K609=0),$L606-$L598,IF(AND($M600=5,$K601=1,$M610=5,$K613=0),$L610-$L598,IF(AND($M598=5,$K601=1,$M614=5,$K617=0),$L614-$L598,0))))</f>
        <v>0</v>
      </c>
      <c r="W598" s="49">
        <f t="shared" ref="W598" si="2677">IF(AND($M598=5,$K601=1,$M602=1,$K605=1),$L602-$L598,IF(AND($M598=5,$K601=1,$M606=1,$K609=1),$L606-$L598,IF(AND($M598=5,$K601=1,$M610=1,$K613=1),$L610-$L598,IF(AND($M598=5,$K601=1,$M614=1,$K617=1),$L614-$L598,0))))</f>
        <v>0</v>
      </c>
    </row>
    <row r="599" spans="9:23">
      <c r="I599" s="45" t="s">
        <v>1514</v>
      </c>
      <c r="J599" s="17">
        <f t="shared" si="2664"/>
        <v>31757474</v>
      </c>
      <c r="K599" s="49">
        <f t="shared" ref="K599" si="2678">J599*$B$2</f>
        <v>254059792</v>
      </c>
      <c r="L599" s="49"/>
    </row>
    <row r="600" spans="9:23">
      <c r="I600" s="45" t="s">
        <v>1523</v>
      </c>
      <c r="J600" s="17">
        <f t="shared" si="2664"/>
        <v>241</v>
      </c>
      <c r="K600" s="49">
        <f t="shared" ref="K600" si="2679">J600*1000000000</f>
        <v>241000000000</v>
      </c>
      <c r="L600" s="49"/>
    </row>
    <row r="601" spans="9:23">
      <c r="I601" s="45" t="s">
        <v>1225</v>
      </c>
      <c r="J601" s="17">
        <f t="shared" ref="J601" si="2680">HEX2DEC(RIGHT(I601))</f>
        <v>3</v>
      </c>
      <c r="K601" s="49">
        <f t="shared" ref="K601" si="2681">HEX2DEC(LEFT(RIGHT(I601,2),1))</f>
        <v>0</v>
      </c>
    </row>
    <row r="602" spans="9:23">
      <c r="I602" s="45" t="s">
        <v>712</v>
      </c>
      <c r="J602" s="17">
        <f t="shared" ref="J602:J604" si="2682">HEX2DEC(I602)</f>
        <v>2990</v>
      </c>
      <c r="K602" s="49">
        <f t="shared" ref="K602" si="2683">J602*$B$3</f>
        <v>242.27970000000002</v>
      </c>
      <c r="L602" s="49">
        <f t="shared" ref="L602" si="2684">K602+K603+K604</f>
        <v>241254071298.27969</v>
      </c>
      <c r="M602" s="50">
        <f t="shared" ref="M602" si="2685">J605+1</f>
        <v>5</v>
      </c>
      <c r="N602" s="49">
        <f t="shared" ref="N602" si="2686">IF(AND($M602=1,$K605=1,$M606=1,$K609=0),$L606-$L602,IF(AND($M602=1,$K605=1,$M610=1,$K613=0),$L610-$L602,IF(AND($M602=1,$K605=1,$M614=1,$K617=0),$L614-$L602,IF(AND($M602=1,$K605=1,$M618=1,$K621=0),$L618-$L602,0))))</f>
        <v>0</v>
      </c>
      <c r="O602" s="49">
        <f t="shared" ref="O602" si="2687">IF(AND($M602=1,$K605=1,$M606=2,$K609=1),$L606-$L602,IF(AND($M602=1,$K605=1,$M610=2,$K613=1),$L610-$L602,IF(AND($M602=1,$K605=1,$M614=2,$K617=1),$L614-$L602,IF(AND($M602=1,$K605=1,$M618=2,$K621=1),$L618-$L602,0))))</f>
        <v>0</v>
      </c>
      <c r="P602" s="49">
        <f t="shared" ref="P602" si="2688">IF(AND($M602=2,$K605=1,$M606=2,$K609=0),$L606-$L602,IF(AND($M602=2,$K605=1,$M610=2,$K613=0),$L610-$L602,IF(AND($M602=2,$K605=1,$M614=2,$K617=0),$L614-$L602,IF(AND($M602=2,$K605=1,$M618=2,$K621=0),$L618-$L602,0))))</f>
        <v>0</v>
      </c>
      <c r="Q602" s="49">
        <f t="shared" ref="Q602" si="2689">IF(AND($M602=2,$K605=1,$M606=3,$K609=1),$L606-$L602,IF(AND($M602=2,$K605=1,$M610=3,$K613=1),$L610-$L602,IF(AND($M602=2,$K605=1,$M614=3,$K617=1),$L614-$L602,IF(AND($M602=2,$K605=1,$M618=3,$K621=1),$L618-$L602,0))))</f>
        <v>0</v>
      </c>
      <c r="R602" s="49">
        <f t="shared" ref="R602" si="2690">IF(AND($M602=3,$K605=1,$M606=3,$K609=0),$L606-$L602,IF(AND($M602=3,$K605=1,$M610=3,$K613=0),$L610-$L602,IF(AND($M602=3,$K605=1,$M614=3,$K617=0),$L614-$L602,IF(AND($M602=3,$K605=1,$M618=3,$K621=0),$L618-$L602,0))))</f>
        <v>0</v>
      </c>
      <c r="S602" s="49">
        <f t="shared" ref="S602" si="2691">IF(AND($M602=3,$K605=1,$M606=4,$K609=1),$L606-$L602,IF(AND($M602=3,$K605=1,$M610=4,$K613=1),$L610-$L602,IF(AND($M602=3,$K605=1,$M614=4,$K617=1),$L614-$L602,IF(AND($M602=3,$K605=1,$M618=4,$K621=1),$L618-$L602,0))))</f>
        <v>0</v>
      </c>
      <c r="T602" s="49">
        <f t="shared" ref="T602" si="2692">IF(AND($M602=4,$K605=1,$M606=4,$K609=0),$L606-$L602,IF(AND($M602=4,$K605=1,$M610=4,$K613=0),$L610-$L602,IF(AND($M604=3,$K605=1,$M614=4,$K617=0),$L614-$L602,IF(AND($M602=4,$K605=1,$M618=4,$K621=0),$L618-$L602,0))))</f>
        <v>0</v>
      </c>
      <c r="U602" s="49">
        <f t="shared" ref="U602" si="2693">IF(AND($M602=4,$K605=1,$M606=5,$K609=1),$L606-$L602,IF(AND($M602=4,$K605=1,$M610=5,$K613=1),$L610-$L602,IF(AND($M602=4,$K605=1,$M614=5,$K617=1),$L614-$L602,IF(AND($M602=4,$K605=1,$M618=5,$K621=1),$L618-$L602,0))))</f>
        <v>0</v>
      </c>
      <c r="V602" s="49">
        <f t="shared" ref="V602" si="2694">IF(AND($M602=5,$K605=1,$M606=5,$K609=0),$L606-$L602,IF(AND($M602=5,$K605=1,$M610=5,$K613=0),$L610-$L602,IF(AND($M604=5,$K605=1,$M614=5,$K617=0),$L614-$L602,IF(AND($M602=5,$K605=1,$M618=5,$K621=0),$L618-$L602,0))))</f>
        <v>1005.6872253417969</v>
      </c>
      <c r="W602" s="49">
        <f t="shared" ref="W602" si="2695">IF(AND($M602=5,$K605=1,$M606=1,$K609=1),$L606-$L602,IF(AND($M602=5,$K605=1,$M610=1,$K613=1),$L610-$L602,IF(AND($M602=5,$K605=1,$M614=1,$K617=1),$L614-$L602,IF(AND($M602=5,$K605=1,$M618=1,$K621=1),$L618-$L602,0))))</f>
        <v>0</v>
      </c>
    </row>
    <row r="603" spans="9:23">
      <c r="I603" s="45" t="s">
        <v>1531</v>
      </c>
      <c r="J603" s="17">
        <f t="shared" si="2682"/>
        <v>31758882</v>
      </c>
      <c r="K603" s="49">
        <f t="shared" ref="K603" si="2696">J603*$B$2</f>
        <v>254071056</v>
      </c>
      <c r="L603" s="49"/>
    </row>
    <row r="604" spans="9:23">
      <c r="I604" s="45" t="s">
        <v>1523</v>
      </c>
      <c r="J604" s="17">
        <f t="shared" si="2682"/>
        <v>241</v>
      </c>
      <c r="K604" s="49">
        <f t="shared" ref="K604" si="2697">J604*1000000000</f>
        <v>241000000000</v>
      </c>
      <c r="L604" s="49"/>
    </row>
    <row r="605" spans="9:23">
      <c r="I605" s="45" t="s">
        <v>481</v>
      </c>
      <c r="J605" s="17">
        <f t="shared" ref="J605" si="2698">HEX2DEC(RIGHT(I605))</f>
        <v>4</v>
      </c>
      <c r="K605" s="49">
        <f t="shared" ref="K605" si="2699">HEX2DEC(LEFT(RIGHT(I605,2),1))</f>
        <v>1</v>
      </c>
    </row>
    <row r="606" spans="9:23">
      <c r="I606" s="45" t="s">
        <v>1532</v>
      </c>
      <c r="J606" s="17">
        <f t="shared" ref="J606:J608" si="2700">HEX2DEC(I606)</f>
        <v>2764</v>
      </c>
      <c r="K606" s="49">
        <f t="shared" ref="K606" si="2701">J606*$B$3</f>
        <v>223.96692000000002</v>
      </c>
      <c r="L606" s="49">
        <f t="shared" ref="L606" si="2702">K606+K607+K608</f>
        <v>241254072303.96692</v>
      </c>
      <c r="M606" s="50">
        <f t="shared" ref="M606" si="2703">J609+1</f>
        <v>5</v>
      </c>
      <c r="N606" s="49">
        <f t="shared" ref="N606" si="2704">IF(AND($M606=1,$K609=1,$M610=1,$K613=0),$L610-$L606,IF(AND($M606=1,$K609=1,$M614=1,$K617=0),$L614-$L606,IF(AND($M606=1,$K609=1,$M618=1,$K621=0),$L618-$L606,IF(AND($M606=1,$K609=1,$M622=1,$K625=0),$L622-$L606,0))))</f>
        <v>0</v>
      </c>
      <c r="O606" s="49">
        <f t="shared" ref="O606" si="2705">IF(AND($M606=1,$K609=1,$M610=2,$K613=1),$L610-$L606,IF(AND($M606=1,$K609=1,$M614=2,$K617=1),$L614-$L606,IF(AND($M606=1,$K609=1,$M618=2,$K621=1),$L618-$L606,IF(AND($M606=1,$K609=1,$M622=2,$K625=1),$L622-$L606,0))))</f>
        <v>0</v>
      </c>
      <c r="P606" s="49">
        <f t="shared" ref="P606" si="2706">IF(AND($M606=2,$K609=1,$M610=2,$K613=0),$L610-$L606,IF(AND($M606=2,$K609=1,$M614=2,$K617=0),$L614-$L606,IF(AND($M606=2,$K609=1,$M618=2,$K621=0),$L618-$L606,IF(AND($M606=2,$K609=1,$M622=2,$K625=0),$L622-$L606,0))))</f>
        <v>0</v>
      </c>
      <c r="Q606" s="49">
        <f t="shared" ref="Q606" si="2707">IF(AND($M606=2,$K609=1,$M610=3,$K613=1),$L610-$L606,IF(AND($M606=2,$K609=1,$M614=3,$K617=1),$L614-$L606,IF(AND($M606=2,$K609=1,$M618=3,$K621=1),$L618-$L606,IF(AND($M606=2,$K609=1,$M622=3,$K625=1),$L622-$L606,0))))</f>
        <v>0</v>
      </c>
      <c r="R606" s="49">
        <f t="shared" ref="R606" si="2708">IF(AND($M606=3,$K609=1,$M610=3,$K613=0),$L610-$L606,IF(AND($M606=3,$K609=1,$M614=3,$K617=0),$L614-$L606,IF(AND($M606=3,$K609=1,$M618=3,$K621=0),$L618-$L606,IF(AND($M606=3,$K609=1,$M622=3,$K625=0),$L622-$L606,0))))</f>
        <v>0</v>
      </c>
      <c r="S606" s="49">
        <f t="shared" ref="S606" si="2709">IF(AND($M606=3,$K609=1,$M610=4,$K613=1),$L610-$L606,IF(AND($M606=3,$K609=1,$M614=4,$K617=1),$L614-$L606,IF(AND($M606=3,$K609=1,$M618=4,$K621=1),$L618-$L606,IF(AND($M606=3,$K609=1,$M622=4,$K625=1),$L622-$L606,0))))</f>
        <v>0</v>
      </c>
      <c r="T606" s="49">
        <f t="shared" ref="T606" si="2710">IF(AND($M606=4,$K609=1,$M610=4,$K613=0),$L610-$L606,IF(AND($M606=4,$K609=1,$M614=4,$K617=0),$L614-$L606,IF(AND($M608=3,$K609=1,$M618=4,$K621=0),$L618-$L606,IF(AND($M606=4,$K609=1,$M622=4,$K625=0),$L622-$L606,0))))</f>
        <v>0</v>
      </c>
      <c r="U606" s="49">
        <f t="shared" ref="U606" si="2711">IF(AND($M606=4,$K609=1,$M610=5,$K613=1),$L610-$L606,IF(AND($M606=4,$K609=1,$M614=5,$K617=1),$L614-$L606,IF(AND($M606=4,$K609=1,$M618=5,$K621=1),$L618-$L606,IF(AND($M606=4,$K609=1,$M622=5,$K625=1),$L622-$L606,0))))</f>
        <v>0</v>
      </c>
      <c r="V606" s="49">
        <f t="shared" ref="V606" si="2712">IF(AND($M606=5,$K609=1,$M610=5,$K613=0),$L610-$L606,IF(AND($M606=5,$K609=1,$M614=5,$K617=0),$L614-$L606,IF(AND($M608=5,$K609=1,$M618=5,$K621=0),$L618-$L606,IF(AND($M606=5,$K609=1,$M622=5,$K625=0),$L622-$L606,0))))</f>
        <v>0</v>
      </c>
      <c r="W606" s="49">
        <f t="shared" ref="W606" si="2713">IF(AND($M606=5,$K609=1,$M610=1,$K613=1),$L610-$L606,IF(AND($M606=5,$K609=1,$M614=1,$K617=1),$L614-$L606,IF(AND($M606=5,$K609=1,$M618=1,$K621=1),$L618-$L606,IF(AND($M606=5,$K609=1,$M622=1,$K625=1),$L622-$L606,0))))</f>
        <v>0</v>
      </c>
    </row>
    <row r="607" spans="9:23">
      <c r="I607" s="45" t="s">
        <v>1518</v>
      </c>
      <c r="J607" s="17">
        <f t="shared" si="2700"/>
        <v>31759010</v>
      </c>
      <c r="K607" s="49">
        <f t="shared" ref="K607" si="2714">J607*$B$2</f>
        <v>254072080</v>
      </c>
      <c r="L607" s="49"/>
    </row>
    <row r="608" spans="9:23">
      <c r="I608" s="45" t="s">
        <v>1523</v>
      </c>
      <c r="J608" s="17">
        <f t="shared" si="2700"/>
        <v>241</v>
      </c>
      <c r="K608" s="49">
        <f t="shared" ref="K608" si="2715">J608*1000000000</f>
        <v>241000000000</v>
      </c>
      <c r="L608" s="49"/>
    </row>
    <row r="609" spans="9:23">
      <c r="I609" s="45" t="s">
        <v>1226</v>
      </c>
      <c r="J609" s="17">
        <f t="shared" ref="J609" si="2716">HEX2DEC(RIGHT(I609))</f>
        <v>4</v>
      </c>
      <c r="K609" s="49">
        <f t="shared" ref="K609" si="2717">HEX2DEC(LEFT(RIGHT(I609,2),1))</f>
        <v>0</v>
      </c>
    </row>
    <row r="610" spans="9:23">
      <c r="I610" s="45" t="s">
        <v>1533</v>
      </c>
      <c r="J610" s="17">
        <f t="shared" ref="J610:J612" si="2718">HEX2DEC(I610)</f>
        <v>3754</v>
      </c>
      <c r="K610" s="49">
        <f t="shared" ref="K610" si="2719">J610*$B$3</f>
        <v>304.18662</v>
      </c>
      <c r="L610" s="49">
        <f t="shared" ref="L610" si="2720">K610+K611+K612</f>
        <v>242254075456.18661</v>
      </c>
      <c r="M610" s="50">
        <f t="shared" ref="M610" si="2721">J613+1</f>
        <v>2</v>
      </c>
      <c r="N610" s="49">
        <f t="shared" ref="N610" si="2722">IF(AND($M610=1,$K613=1,$M614=1,$K617=0),$L614-$L610,IF(AND($M610=1,$K613=1,$M618=1,$K621=0),$L618-$L610,IF(AND($M610=1,$K613=1,$M622=1,$K625=0),$L622-$L610,IF(AND($M610=1,$K613=1,$M626=1,$K629=0),$L626-$L610,0))))</f>
        <v>0</v>
      </c>
      <c r="O610" s="49">
        <f t="shared" ref="O610" si="2723">IF(AND($M610=1,$K613=1,$M614=2,$K617=1),$L614-$L610,IF(AND($M610=1,$K613=1,$M618=2,$K621=1),$L618-$L610,IF(AND($M610=1,$K613=1,$M622=2,$K625=1),$L622-$L610,IF(AND($M610=1,$K613=1,$M626=2,$K629=1),$L626-$L610,0))))</f>
        <v>0</v>
      </c>
      <c r="P610" s="49">
        <f t="shared" ref="P610" si="2724">IF(AND($M610=2,$K613=1,$M614=2,$K617=0),$L614-$L610,IF(AND($M610=2,$K613=1,$M618=2,$K621=0),$L618-$L610,IF(AND($M610=2,$K613=1,$M622=2,$K625=0),$L622-$L610,IF(AND($M610=2,$K613=1,$M626=2,$K629=0),$L626-$L610,0))))</f>
        <v>1020.2726135253906</v>
      </c>
      <c r="Q610" s="49">
        <f t="shared" ref="Q610" si="2725">IF(AND($M610=2,$K613=1,$M614=3,$K617=1),$L614-$L610,IF(AND($M610=2,$K613=1,$M618=3,$K621=1),$L618-$L610,IF(AND($M610=2,$K613=1,$M622=3,$K625=1),$L622-$L610,IF(AND($M610=2,$K613=1,$M626=3,$K629=1),$L626-$L610,0))))</f>
        <v>544.57406616210937</v>
      </c>
      <c r="R610" s="49">
        <f t="shared" ref="R610" si="2726">IF(AND($M610=3,$K613=1,$M614=3,$K617=0),$L614-$L610,IF(AND($M610=3,$K613=1,$M618=3,$K621=0),$L618-$L610,IF(AND($M610=3,$K613=1,$M622=3,$K625=0),$L622-$L610,IF(AND($M610=3,$K613=1,$M626=3,$K629=0),$L626-$L610,0))))</f>
        <v>0</v>
      </c>
      <c r="S610" s="49">
        <f t="shared" ref="S610" si="2727">IF(AND($M610=3,$K613=1,$M614=4,$K617=1),$L614-$L610,IF(AND($M610=3,$K613=1,$M618=4,$K621=1),$L618-$L610,IF(AND($M610=3,$K613=1,$M622=4,$K625=1),$L622-$L610,IF(AND($M610=3,$K613=1,$M626=4,$K629=1),$L626-$L610,0))))</f>
        <v>0</v>
      </c>
      <c r="T610" s="49">
        <f t="shared" ref="T610" si="2728">IF(AND($M610=4,$K613=1,$M614=4,$K617=0),$L614-$L610,IF(AND($M610=4,$K613=1,$M618=4,$K621=0),$L618-$L610,IF(AND($M612=3,$K613=1,$M622=4,$K625=0),$L622-$L610,IF(AND($M610=4,$K613=1,$M626=4,$K629=0),$L626-$L610,0))))</f>
        <v>0</v>
      </c>
      <c r="U610" s="49">
        <f t="shared" ref="U610" si="2729">IF(AND($M610=4,$K613=1,$M614=5,$K617=1),$L614-$L610,IF(AND($M610=4,$K613=1,$M618=5,$K621=1),$L618-$L610,IF(AND($M610=4,$K613=1,$M622=5,$K625=1),$L622-$L610,IF(AND($M610=4,$K613=1,$M626=5,$K629=1),$L626-$L610,0))))</f>
        <v>0</v>
      </c>
      <c r="V610" s="49">
        <f t="shared" ref="V610" si="2730">IF(AND($M610=5,$K613=1,$M614=5,$K617=0),$L614-$L610,IF(AND($M610=5,$K613=1,$M618=5,$K621=0),$L618-$L610,IF(AND($M612=5,$K613=1,$M622=5,$K625=0),$L622-$L610,IF(AND($M610=5,$K613=1,$M626=5,$K629=0),$L626-$L610,0))))</f>
        <v>0</v>
      </c>
      <c r="W610" s="49">
        <f t="shared" ref="W610" si="2731">IF(AND($M610=5,$K613=1,$M614=1,$K617=1),$L614-$L610,IF(AND($M610=5,$K613=1,$M618=1,$K621=1),$L618-$L610,IF(AND($M610=5,$K613=1,$M622=1,$K625=1),$L622-$L610,IF(AND($M610=5,$K613=1,$M626=1,$K629=1),$L626-$L610,0))))</f>
        <v>0</v>
      </c>
    </row>
    <row r="611" spans="9:23">
      <c r="I611" s="45" t="s">
        <v>1534</v>
      </c>
      <c r="J611" s="17">
        <f t="shared" si="2718"/>
        <v>31759394</v>
      </c>
      <c r="K611" s="49">
        <f t="shared" ref="K611" si="2732">J611*$B$2</f>
        <v>254075152</v>
      </c>
      <c r="L611" s="49"/>
    </row>
    <row r="612" spans="9:23">
      <c r="I612" s="45" t="s">
        <v>1535</v>
      </c>
      <c r="J612" s="17">
        <f t="shared" si="2718"/>
        <v>242</v>
      </c>
      <c r="K612" s="49">
        <f t="shared" ref="K612" si="2733">J612*1000000000</f>
        <v>242000000000</v>
      </c>
      <c r="L612" s="49"/>
    </row>
    <row r="613" spans="9:23">
      <c r="I613" s="45" t="s">
        <v>437</v>
      </c>
      <c r="J613" s="17">
        <f t="shared" ref="J613" si="2734">HEX2DEC(RIGHT(I613))</f>
        <v>1</v>
      </c>
      <c r="K613" s="49">
        <f t="shared" ref="K613" si="2735">HEX2DEC(LEFT(RIGHT(I613,2),1))</f>
        <v>1</v>
      </c>
    </row>
    <row r="614" spans="9:23">
      <c r="I614" s="45" t="s">
        <v>1263</v>
      </c>
      <c r="J614" s="17">
        <f t="shared" ref="J614:J616" si="2736">HEX2DEC(I614)</f>
        <v>4156</v>
      </c>
      <c r="K614" s="49">
        <f t="shared" ref="K614" si="2737">J614*$B$3</f>
        <v>336.76068000000004</v>
      </c>
      <c r="L614" s="49">
        <f t="shared" ref="L614" si="2738">K614+K615+K616</f>
        <v>242254076000.76068</v>
      </c>
      <c r="M614" s="50">
        <f t="shared" ref="M614" si="2739">J617+1</f>
        <v>3</v>
      </c>
      <c r="N614" s="49">
        <f t="shared" ref="N614" si="2740">IF(AND($M614=1,$K617=1,$M618=1,$K621=0),$L618-$L614,IF(AND($M614=1,$K617=1,$M622=1,$K625=0),$L622-$L614,IF(AND($M614=1,$K617=1,$M626=1,$K629=0),$L626-$L614,IF(AND($M614=1,$K617=1,$M630=1,$K633=0),$L630-$L614,0))))</f>
        <v>0</v>
      </c>
      <c r="O614" s="49">
        <f t="shared" ref="O614" si="2741">IF(AND($M614=1,$K617=1,$M618=2,$K621=1),$L618-$L614,IF(AND($M614=1,$K617=1,$M622=2,$K625=1),$L622-$L614,IF(AND($M614=1,$K617=1,$M626=2,$K629=1),$L626-$L614,IF(AND($M614=1,$K617=1,$M630=2,$K633=1),$L630-$L614,0))))</f>
        <v>0</v>
      </c>
      <c r="P614" s="49">
        <f t="shared" ref="P614" si="2742">IF(AND($M614=2,$K617=1,$M618=2,$K621=0),$L618-$L614,IF(AND($M614=2,$K617=1,$M622=2,$K625=0),$L622-$L614,IF(AND($M614=2,$K617=1,$M626=2,$K629=0),$L626-$L614,IF(AND($M614=2,$K617=1,$M630=2,$K633=0),$L630-$L614,0))))</f>
        <v>0</v>
      </c>
      <c r="Q614" s="49">
        <f t="shared" ref="Q614" si="2743">IF(AND($M614=2,$K617=1,$M618=3,$K621=1),$L618-$L614,IF(AND($M614=2,$K617=1,$M622=3,$K625=1),$L622-$L614,IF(AND($M614=2,$K617=1,$M626=3,$K629=1),$L626-$L614,IF(AND($M614=2,$K617=1,$M630=3,$K633=1),$L630-$L614,0))))</f>
        <v>0</v>
      </c>
      <c r="R614" s="49">
        <f t="shared" ref="R614" si="2744">IF(AND($M614=3,$K617=1,$M618=3,$K621=0),$L618-$L614,IF(AND($M614=3,$K617=1,$M622=3,$K625=0),$L622-$L614,IF(AND($M614=3,$K617=1,$M626=3,$K629=0),$L626-$L614,IF(AND($M614=3,$K617=1,$M630=3,$K633=0),$L630-$L614,0))))</f>
        <v>962.6602783203125</v>
      </c>
      <c r="S614" s="49">
        <f t="shared" ref="S614" si="2745">IF(AND($M614=3,$K617=1,$M618=4,$K621=1),$L618-$L614,IF(AND($M614=3,$K617=1,$M622=4,$K625=1),$L622-$L614,IF(AND($M614=3,$K617=1,$M626=4,$K629=1),$L626-$L614,IF(AND($M614=3,$K617=1,$M630=4,$K633=1),$L630-$L614,0))))</f>
        <v>9451.3111267089844</v>
      </c>
      <c r="T614" s="49">
        <f t="shared" ref="T614" si="2746">IF(AND($M614=4,$K617=1,$M618=4,$K621=0),$L618-$L614,IF(AND($M614=4,$K617=1,$M622=4,$K625=0),$L622-$L614,IF(AND($M616=3,$K617=1,$M626=4,$K629=0),$L626-$L614,IF(AND($M614=4,$K617=1,$M630=4,$K633=0),$L630-$L614,0))))</f>
        <v>0</v>
      </c>
      <c r="U614" s="49">
        <f t="shared" ref="U614" si="2747">IF(AND($M614=4,$K617=1,$M618=5,$K621=1),$L618-$L614,IF(AND($M614=4,$K617=1,$M622=5,$K625=1),$L622-$L614,IF(AND($M614=4,$K617=1,$M626=5,$K629=1),$L626-$L614,IF(AND($M614=4,$K617=1,$M630=5,$K633=1),$L630-$L614,0))))</f>
        <v>0</v>
      </c>
      <c r="V614" s="49">
        <f t="shared" ref="V614" si="2748">IF(AND($M614=5,$K617=1,$M618=5,$K621=0),$L618-$L614,IF(AND($M614=5,$K617=1,$M622=5,$K625=0),$L622-$L614,IF(AND($M616=5,$K617=1,$M626=5,$K629=0),$L626-$L614,IF(AND($M614=5,$K617=1,$M630=5,$K633=0),$L630-$L614,0))))</f>
        <v>0</v>
      </c>
      <c r="W614" s="49">
        <f t="shared" ref="W614" si="2749">IF(AND($M614=5,$K617=1,$M618=1,$K621=1),$L618-$L614,IF(AND($M614=5,$K617=1,$M622=1,$K625=1),$L622-$L614,IF(AND($M614=5,$K617=1,$M626=1,$K629=1),$L626-$L614,IF(AND($M614=5,$K617=1,$M630=1,$K633=1),$L630-$L614,0))))</f>
        <v>0</v>
      </c>
    </row>
    <row r="615" spans="9:23">
      <c r="I615" s="45" t="s">
        <v>1536</v>
      </c>
      <c r="J615" s="17">
        <f t="shared" si="2736"/>
        <v>31759458</v>
      </c>
      <c r="K615" s="49">
        <f t="shared" ref="K615" si="2750">J615*$B$2</f>
        <v>254075664</v>
      </c>
      <c r="L615" s="49"/>
    </row>
    <row r="616" spans="9:23">
      <c r="I616" s="45" t="s">
        <v>1535</v>
      </c>
      <c r="J616" s="17">
        <f t="shared" si="2736"/>
        <v>242</v>
      </c>
      <c r="K616" s="49">
        <f t="shared" ref="K616" si="2751">J616*1000000000</f>
        <v>242000000000</v>
      </c>
      <c r="L616" s="49"/>
    </row>
    <row r="617" spans="9:23">
      <c r="I617" s="45" t="s">
        <v>482</v>
      </c>
      <c r="J617" s="17">
        <f t="shared" ref="J617" si="2752">HEX2DEC(RIGHT(I617))</f>
        <v>2</v>
      </c>
      <c r="K617" s="49">
        <f t="shared" ref="K617" si="2753">HEX2DEC(LEFT(RIGHT(I617,2),1))</f>
        <v>1</v>
      </c>
    </row>
    <row r="618" spans="9:23">
      <c r="I618" s="45" t="s">
        <v>1537</v>
      </c>
      <c r="J618" s="17">
        <f t="shared" ref="J618:J620" si="2754">HEX2DEC(I618)</f>
        <v>3708</v>
      </c>
      <c r="K618" s="49">
        <f t="shared" ref="K618" si="2755">J618*$B$3</f>
        <v>300.45924000000002</v>
      </c>
      <c r="L618" s="49">
        <f t="shared" ref="L618" si="2756">K618+K619+K620</f>
        <v>242254076476.45923</v>
      </c>
      <c r="M618" s="50">
        <f t="shared" ref="M618" si="2757">J621+1</f>
        <v>2</v>
      </c>
      <c r="N618" s="49">
        <f t="shared" ref="N618" si="2758">IF(AND($M618=1,$K621=1,$M622=1,$K625=0),$L622-$L618,IF(AND($M618=1,$K621=1,$M626=1,$K629=0),$L626-$L618,IF(AND($M618=1,$K621=1,$M630=1,$K633=0),$L630-$L618,IF(AND($M618=1,$K621=1,$M634=1,$K637=0),$L634-$L618,0))))</f>
        <v>0</v>
      </c>
      <c r="O618" s="49">
        <f t="shared" ref="O618" si="2759">IF(AND($M618=1,$K621=1,$M622=2,$K625=1),$L622-$L618,IF(AND($M618=1,$K621=1,$M626=2,$K629=1),$L626-$L618,IF(AND($M618=1,$K621=1,$M630=2,$K633=1),$L630-$L618,IF(AND($M618=1,$K621=1,$M634=2,$K637=1),$L634-$L618,0))))</f>
        <v>0</v>
      </c>
      <c r="P618" s="49">
        <f t="shared" ref="P618" si="2760">IF(AND($M618=2,$K621=1,$M622=2,$K625=0),$L622-$L618,IF(AND($M618=2,$K621=1,$M626=2,$K629=0),$L626-$L618,IF(AND($M618=2,$K621=1,$M630=2,$K633=0),$L630-$L618,IF(AND($M618=2,$K621=1,$M634=2,$K637=0),$L634-$L618,0))))</f>
        <v>0</v>
      </c>
      <c r="Q618" s="49">
        <f t="shared" ref="Q618" si="2761">IF(AND($M618=2,$K621=1,$M622=3,$K625=1),$L622-$L618,IF(AND($M618=2,$K621=1,$M626=3,$K629=1),$L626-$L618,IF(AND($M618=2,$K621=1,$M630=3,$K633=1),$L630-$L618,IF(AND($M618=2,$K621=1,$M634=3,$K637=1),$L634-$L618,0))))</f>
        <v>0</v>
      </c>
      <c r="R618" s="49">
        <f t="shared" ref="R618" si="2762">IF(AND($M618=3,$K621=1,$M622=3,$K625=0),$L622-$L618,IF(AND($M618=3,$K621=1,$M626=3,$K629=0),$L626-$L618,IF(AND($M618=3,$K621=1,$M630=3,$K633=0),$L630-$L618,IF(AND($M618=3,$K621=1,$M634=3,$K637=0),$L634-$L618,0))))</f>
        <v>0</v>
      </c>
      <c r="S618" s="49">
        <f t="shared" ref="S618" si="2763">IF(AND($M618=3,$K621=1,$M622=4,$K625=1),$L622-$L618,IF(AND($M618=3,$K621=1,$M626=4,$K629=1),$L626-$L618,IF(AND($M618=3,$K621=1,$M630=4,$K633=1),$L630-$L618,IF(AND($M618=3,$K621=1,$M634=4,$K637=1),$L634-$L618,0))))</f>
        <v>0</v>
      </c>
      <c r="T618" s="49">
        <f t="shared" ref="T618" si="2764">IF(AND($M618=4,$K621=1,$M622=4,$K625=0),$L622-$L618,IF(AND($M618=4,$K621=1,$M626=4,$K629=0),$L626-$L618,IF(AND($M620=3,$K621=1,$M630=4,$K633=0),$L630-$L618,IF(AND($M618=4,$K621=1,$M634=4,$K637=0),$L634-$L618,0))))</f>
        <v>0</v>
      </c>
      <c r="U618" s="49">
        <f t="shared" ref="U618" si="2765">IF(AND($M618=4,$K621=1,$M622=5,$K625=1),$L622-$L618,IF(AND($M618=4,$K621=1,$M626=5,$K629=1),$L626-$L618,IF(AND($M618=4,$K621=1,$M630=5,$K633=1),$L630-$L618,IF(AND($M618=4,$K621=1,$M634=5,$K637=1),$L634-$L618,0))))</f>
        <v>0</v>
      </c>
      <c r="V618" s="49">
        <f t="shared" ref="V618" si="2766">IF(AND($M618=5,$K621=1,$M622=5,$K625=0),$L622-$L618,IF(AND($M618=5,$K621=1,$M626=5,$K629=0),$L626-$L618,IF(AND($M620=5,$K621=1,$M630=5,$K633=0),$L630-$L618,IF(AND($M618=5,$K621=1,$M634=5,$K637=0),$L634-$L618,0))))</f>
        <v>0</v>
      </c>
      <c r="W618" s="49">
        <f t="shared" ref="W618" si="2767">IF(AND($M618=5,$K621=1,$M622=1,$K625=1),$L622-$L618,IF(AND($M618=5,$K621=1,$M626=1,$K629=1),$L626-$L618,IF(AND($M618=5,$K621=1,$M630=1,$K633=1),$L630-$L618,IF(AND($M618=5,$K621=1,$M634=1,$K637=1),$L634-$L618,0))))</f>
        <v>0</v>
      </c>
    </row>
    <row r="619" spans="9:23">
      <c r="I619" s="45" t="s">
        <v>1538</v>
      </c>
      <c r="J619" s="17">
        <f t="shared" si="2754"/>
        <v>31759522</v>
      </c>
      <c r="K619" s="49">
        <f t="shared" ref="K619" si="2768">J619*$B$2</f>
        <v>254076176</v>
      </c>
      <c r="L619" s="49"/>
    </row>
    <row r="620" spans="9:23">
      <c r="I620" s="45" t="s">
        <v>1535</v>
      </c>
      <c r="J620" s="17">
        <f t="shared" si="2754"/>
        <v>242</v>
      </c>
      <c r="K620" s="49">
        <f t="shared" ref="K620" si="2769">J620*1000000000</f>
        <v>242000000000</v>
      </c>
      <c r="L620" s="49"/>
    </row>
    <row r="621" spans="9:23">
      <c r="I621" s="45" t="s">
        <v>484</v>
      </c>
      <c r="J621" s="17">
        <f t="shared" ref="J621" si="2770">HEX2DEC(RIGHT(I621))</f>
        <v>1</v>
      </c>
      <c r="K621" s="49">
        <f t="shared" ref="K621" si="2771">HEX2DEC(LEFT(RIGHT(I621,2),1))</f>
        <v>0</v>
      </c>
    </row>
    <row r="622" spans="9:23">
      <c r="I622" s="45" t="s">
        <v>1539</v>
      </c>
      <c r="J622" s="17">
        <f t="shared" ref="J622:J624" si="2772">HEX2DEC(I622)</f>
        <v>3399</v>
      </c>
      <c r="K622" s="49">
        <f t="shared" ref="K622" si="2773">J622*$B$3</f>
        <v>275.42097000000001</v>
      </c>
      <c r="L622" s="49">
        <f t="shared" ref="L622" si="2774">K622+K623+K624</f>
        <v>242254076963.42096</v>
      </c>
      <c r="M622" s="50">
        <f t="shared" ref="M622" si="2775">J625+1</f>
        <v>3</v>
      </c>
      <c r="N622" s="49">
        <f t="shared" ref="N622" si="2776">IF(AND($M622=1,$K625=1,$M626=1,$K629=0),$L626-$L622,IF(AND($M622=1,$K625=1,$M630=1,$K633=0),$L630-$L622,IF(AND($M622=1,$K625=1,$M634=1,$K637=0),$L634-$L622,IF(AND($M622=1,$K625=1,$M638=1,$K641=0),$L638-$L622,0))))</f>
        <v>0</v>
      </c>
      <c r="O622" s="49">
        <f t="shared" ref="O622" si="2777">IF(AND($M622=1,$K625=1,$M626=2,$K629=1),$L626-$L622,IF(AND($M622=1,$K625=1,$M630=2,$K633=1),$L630-$L622,IF(AND($M622=1,$K625=1,$M634=2,$K637=1),$L634-$L622,IF(AND($M622=1,$K625=1,$M638=2,$K641=1),$L638-$L622,0))))</f>
        <v>0</v>
      </c>
      <c r="P622" s="49">
        <f t="shared" ref="P622" si="2778">IF(AND($M622=2,$K625=1,$M626=2,$K629=0),$L626-$L622,IF(AND($M622=2,$K625=1,$M630=2,$K633=0),$L630-$L622,IF(AND($M622=2,$K625=1,$M634=2,$K637=0),$L634-$L622,IF(AND($M622=2,$K625=1,$M638=2,$K641=0),$L638-$L622,0))))</f>
        <v>0</v>
      </c>
      <c r="Q622" s="49">
        <f t="shared" ref="Q622" si="2779">IF(AND($M622=2,$K625=1,$M626=3,$K629=1),$L626-$L622,IF(AND($M622=2,$K625=1,$M630=3,$K633=1),$L630-$L622,IF(AND($M622=2,$K625=1,$M634=3,$K637=1),$L634-$L622,IF(AND($M622=2,$K625=1,$M638=3,$K641=1),$L638-$L622,0))))</f>
        <v>0</v>
      </c>
      <c r="R622" s="49">
        <f t="shared" ref="R622" si="2780">IF(AND($M622=3,$K625=1,$M626=3,$K629=0),$L626-$L622,IF(AND($M622=3,$K625=1,$M630=3,$K633=0),$L630-$L622,IF(AND($M622=3,$K625=1,$M634=3,$K637=0),$L634-$L622,IF(AND($M622=3,$K625=1,$M638=3,$K641=0),$L638-$L622,0))))</f>
        <v>0</v>
      </c>
      <c r="S622" s="49">
        <f t="shared" ref="S622" si="2781">IF(AND($M622=3,$K625=1,$M626=4,$K629=1),$L626-$L622,IF(AND($M622=3,$K625=1,$M630=4,$K633=1),$L630-$L622,IF(AND($M622=3,$K625=1,$M634=4,$K637=1),$L634-$L622,IF(AND($M622=3,$K625=1,$M638=4,$K641=1),$L638-$L622,0))))</f>
        <v>0</v>
      </c>
      <c r="T622" s="49">
        <f t="shared" ref="T622" si="2782">IF(AND($M622=4,$K625=1,$M626=4,$K629=0),$L626-$L622,IF(AND($M622=4,$K625=1,$M630=4,$K633=0),$L630-$L622,IF(AND($M624=3,$K625=1,$M634=4,$K637=0),$L634-$L622,IF(AND($M622=4,$K625=1,$M638=4,$K641=0),$L638-$L622,0))))</f>
        <v>0</v>
      </c>
      <c r="U622" s="49">
        <f t="shared" ref="U622" si="2783">IF(AND($M622=4,$K625=1,$M626=5,$K629=1),$L626-$L622,IF(AND($M622=4,$K625=1,$M630=5,$K633=1),$L630-$L622,IF(AND($M622=4,$K625=1,$M634=5,$K637=1),$L634-$L622,IF(AND($M622=4,$K625=1,$M638=5,$K641=1),$L638-$L622,0))))</f>
        <v>0</v>
      </c>
      <c r="V622" s="49">
        <f t="shared" ref="V622" si="2784">IF(AND($M622=5,$K625=1,$M626=5,$K629=0),$L626-$L622,IF(AND($M622=5,$K625=1,$M630=5,$K633=0),$L630-$L622,IF(AND($M624=5,$K625=1,$M634=5,$K637=0),$L634-$L622,IF(AND($M622=5,$K625=1,$M638=5,$K641=0),$L638-$L622,0))))</f>
        <v>0</v>
      </c>
      <c r="W622" s="49">
        <f t="shared" ref="W622" si="2785">IF(AND($M622=5,$K625=1,$M626=1,$K629=1),$L626-$L622,IF(AND($M622=5,$K625=1,$M630=1,$K633=1),$L630-$L622,IF(AND($M622=5,$K625=1,$M634=1,$K637=1),$L634-$L622,IF(AND($M622=5,$K625=1,$M638=1,$K641=1),$L638-$L622,0))))</f>
        <v>0</v>
      </c>
    </row>
    <row r="623" spans="9:23">
      <c r="I623" s="45" t="s">
        <v>1540</v>
      </c>
      <c r="J623" s="17">
        <f t="shared" si="2772"/>
        <v>31759586</v>
      </c>
      <c r="K623" s="49">
        <f t="shared" ref="K623" si="2786">J623*$B$2</f>
        <v>254076688</v>
      </c>
      <c r="L623" s="49"/>
    </row>
    <row r="624" spans="9:23">
      <c r="I624" s="45" t="s">
        <v>1535</v>
      </c>
      <c r="J624" s="17">
        <f t="shared" si="2772"/>
        <v>242</v>
      </c>
      <c r="K624" s="49">
        <f t="shared" ref="K624" si="2787">J624*1000000000</f>
        <v>242000000000</v>
      </c>
      <c r="L624" s="49"/>
    </row>
    <row r="625" spans="9:23">
      <c r="I625" s="45" t="s">
        <v>706</v>
      </c>
      <c r="J625" s="17">
        <f t="shared" ref="J625" si="2788">HEX2DEC(RIGHT(I625))</f>
        <v>2</v>
      </c>
      <c r="K625" s="49">
        <f t="shared" ref="K625" si="2789">HEX2DEC(LEFT(RIGHT(I625,2),1))</f>
        <v>0</v>
      </c>
    </row>
    <row r="626" spans="9:23">
      <c r="I626" s="45" t="s">
        <v>1541</v>
      </c>
      <c r="J626" s="17">
        <f t="shared" ref="J626:J628" si="2790">HEX2DEC(I626)</f>
        <v>7060</v>
      </c>
      <c r="K626" s="49">
        <f t="shared" ref="K626" si="2791">J626*$B$3</f>
        <v>572.07180000000005</v>
      </c>
      <c r="L626" s="49">
        <f t="shared" ref="L626" si="2792">K626+K627+K628</f>
        <v>242254085452.07181</v>
      </c>
      <c r="M626" s="50">
        <f t="shared" ref="M626" si="2793">J629+1</f>
        <v>4</v>
      </c>
      <c r="N626" s="49">
        <f t="shared" ref="N626" si="2794">IF(AND($M626=1,$K629=1,$M630=1,$K633=0),$L630-$L626,IF(AND($M626=1,$K629=1,$M634=1,$K637=0),$L634-$L626,IF(AND($M626=1,$K629=1,$M638=1,$K641=0),$L638-$L626,IF(AND($M626=1,$K629=1,$M642=1,$K645=0),$L642-$L626,0))))</f>
        <v>0</v>
      </c>
      <c r="O626" s="49">
        <f t="shared" ref="O626" si="2795">IF(AND($M626=1,$K629=1,$M630=2,$K633=1),$L630-$L626,IF(AND($M626=1,$K629=1,$M634=2,$K637=1),$L634-$L626,IF(AND($M626=1,$K629=1,$M638=2,$K641=1),$L638-$L626,IF(AND($M626=1,$K629=1,$M642=2,$K645=1),$L642-$L626,0))))</f>
        <v>0</v>
      </c>
      <c r="P626" s="49">
        <f t="shared" ref="P626" si="2796">IF(AND($M626=2,$K629=1,$M630=2,$K633=0),$L630-$L626,IF(AND($M626=2,$K629=1,$M634=2,$K637=0),$L634-$L626,IF(AND($M626=2,$K629=1,$M638=2,$K641=0),$L638-$L626,IF(AND($M626=2,$K629=1,$M642=2,$K645=0),$L642-$L626,0))))</f>
        <v>0</v>
      </c>
      <c r="Q626" s="49">
        <f t="shared" ref="Q626" si="2797">IF(AND($M626=2,$K629=1,$M630=3,$K633=1),$L630-$L626,IF(AND($M626=2,$K629=1,$M634=3,$K637=1),$L634-$L626,IF(AND($M626=2,$K629=1,$M638=3,$K641=1),$L638-$L626,IF(AND($M626=2,$K629=1,$M642=3,$K645=1),$L642-$L626,0))))</f>
        <v>0</v>
      </c>
      <c r="R626" s="49">
        <f t="shared" ref="R626" si="2798">IF(AND($M626=3,$K629=1,$M630=3,$K633=0),$L630-$L626,IF(AND($M626=3,$K629=1,$M634=3,$K637=0),$L634-$L626,IF(AND($M626=3,$K629=1,$M638=3,$K641=0),$L638-$L626,IF(AND($M626=3,$K629=1,$M642=3,$K645=0),$L642-$L626,0))))</f>
        <v>0</v>
      </c>
      <c r="S626" s="49">
        <f t="shared" ref="S626" si="2799">IF(AND($M626=3,$K629=1,$M630=4,$K633=1),$L630-$L626,IF(AND($M626=3,$K629=1,$M634=4,$K637=1),$L634-$L626,IF(AND($M626=3,$K629=1,$M638=4,$K641=1),$L638-$L626,IF(AND($M626=3,$K629=1,$M642=4,$K645=1),$L642-$L626,0))))</f>
        <v>0</v>
      </c>
      <c r="T626" s="49">
        <f t="shared" ref="T626" si="2800">IF(AND($M626=4,$K629=1,$M630=4,$K633=0),$L630-$L626,IF(AND($M626=4,$K629=1,$M634=4,$K637=0),$L634-$L626,IF(AND($M628=3,$K629=1,$M638=4,$K641=0),$L638-$L626,IF(AND($M626=4,$K629=1,$M642=4,$K645=0),$L642-$L626,0))))</f>
        <v>1020.4346618652344</v>
      </c>
      <c r="U626" s="49">
        <f t="shared" ref="U626" si="2801">IF(AND($M626=4,$K629=1,$M630=5,$K633=1),$L630-$L626,IF(AND($M626=4,$K629=1,$M634=5,$K637=1),$L634-$L626,IF(AND($M626=4,$K629=1,$M638=5,$K641=1),$L638-$L626,IF(AND($M626=4,$K629=1,$M642=5,$K645=1),$L642-$L626,0))))</f>
        <v>12324.86865234375</v>
      </c>
      <c r="V626" s="49">
        <f t="shared" ref="V626" si="2802">IF(AND($M626=5,$K629=1,$M630=5,$K633=0),$L630-$L626,IF(AND($M626=5,$K629=1,$M634=5,$K637=0),$L634-$L626,IF(AND($M628=5,$K629=1,$M638=5,$K641=0),$L638-$L626,IF(AND($M626=5,$K629=1,$M642=5,$K645=0),$L642-$L626,0))))</f>
        <v>0</v>
      </c>
      <c r="W626" s="49">
        <f t="shared" ref="W626" si="2803">IF(AND($M626=5,$K629=1,$M630=1,$K633=1),$L630-$L626,IF(AND($M626=5,$K629=1,$M634=1,$K637=1),$L634-$L626,IF(AND($M626=5,$K629=1,$M638=1,$K641=1),$L638-$L626,IF(AND($M626=5,$K629=1,$M642=1,$K645=1),$L642-$L626,0))))</f>
        <v>0</v>
      </c>
    </row>
    <row r="627" spans="9:23">
      <c r="I627" s="45" t="s">
        <v>1542</v>
      </c>
      <c r="J627" s="17">
        <f t="shared" si="2790"/>
        <v>31760610</v>
      </c>
      <c r="K627" s="49">
        <f t="shared" ref="K627" si="2804">J627*$B$2</f>
        <v>254084880</v>
      </c>
      <c r="L627" s="49"/>
    </row>
    <row r="628" spans="9:23">
      <c r="I628" s="45" t="s">
        <v>1535</v>
      </c>
      <c r="J628" s="17">
        <f t="shared" si="2790"/>
        <v>242</v>
      </c>
      <c r="K628" s="49">
        <f t="shared" ref="K628" si="2805">J628*1000000000</f>
        <v>242000000000</v>
      </c>
      <c r="L628" s="49"/>
    </row>
    <row r="629" spans="9:23">
      <c r="I629" s="45" t="s">
        <v>491</v>
      </c>
      <c r="J629" s="17">
        <f t="shared" ref="J629" si="2806">HEX2DEC(RIGHT(I629))</f>
        <v>3</v>
      </c>
      <c r="K629" s="49">
        <f t="shared" ref="K629" si="2807">HEX2DEC(LEFT(RIGHT(I629,2),1))</f>
        <v>1</v>
      </c>
    </row>
    <row r="630" spans="9:23">
      <c r="I630" s="45" t="s">
        <v>714</v>
      </c>
      <c r="J630" s="17">
        <f t="shared" ref="J630:J632" si="2808">HEX2DEC(I630)</f>
        <v>7016</v>
      </c>
      <c r="K630" s="49">
        <f t="shared" ref="K630" si="2809">J630*$B$3</f>
        <v>568.50648000000001</v>
      </c>
      <c r="L630" s="49">
        <f t="shared" ref="L630" si="2810">K630+K631+K632</f>
        <v>242254086472.50647</v>
      </c>
      <c r="M630" s="50">
        <f t="shared" ref="M630" si="2811">J633+1</f>
        <v>4</v>
      </c>
      <c r="N630" s="49">
        <f t="shared" ref="N630" si="2812">IF(AND($M630=1,$K633=1,$M634=1,$K637=0),$L634-$L630,IF(AND($M630=1,$K633=1,$M638=1,$K641=0),$L638-$L630,IF(AND($M630=1,$K633=1,$M642=1,$K645=0),$L642-$L630,IF(AND($M630=1,$K633=1,$M646=1,$K649=0),$L646-$L630,0))))</f>
        <v>0</v>
      </c>
      <c r="O630" s="49">
        <f t="shared" ref="O630" si="2813">IF(AND($M630=1,$K633=1,$M634=2,$K637=1),$L634-$L630,IF(AND($M630=1,$K633=1,$M638=2,$K641=1),$L638-$L630,IF(AND($M630=1,$K633=1,$M642=2,$K645=1),$L642-$L630,IF(AND($M630=1,$K633=1,$M646=2,$K649=1),$L646-$L630,0))))</f>
        <v>0</v>
      </c>
      <c r="P630" s="49">
        <f t="shared" ref="P630" si="2814">IF(AND($M630=2,$K633=1,$M634=2,$K637=0),$L634-$L630,IF(AND($M630=2,$K633=1,$M638=2,$K641=0),$L638-$L630,IF(AND($M630=2,$K633=1,$M642=2,$K645=0),$L642-$L630,IF(AND($M630=2,$K633=1,$M646=2,$K649=0),$L646-$L630,0))))</f>
        <v>0</v>
      </c>
      <c r="Q630" s="49">
        <f t="shared" ref="Q630" si="2815">IF(AND($M630=2,$K633=1,$M634=3,$K637=1),$L634-$L630,IF(AND($M630=2,$K633=1,$M638=3,$K641=1),$L638-$L630,IF(AND($M630=2,$K633=1,$M642=3,$K645=1),$L642-$L630,IF(AND($M630=2,$K633=1,$M646=3,$K649=1),$L646-$L630,0))))</f>
        <v>0</v>
      </c>
      <c r="R630" s="49">
        <f t="shared" ref="R630" si="2816">IF(AND($M630=3,$K633=1,$M634=3,$K637=0),$L634-$L630,IF(AND($M630=3,$K633=1,$M638=3,$K641=0),$L638-$L630,IF(AND($M630=3,$K633=1,$M642=3,$K645=0),$L642-$L630,IF(AND($M630=3,$K633=1,$M646=3,$K649=0),$L646-$L630,0))))</f>
        <v>0</v>
      </c>
      <c r="S630" s="49">
        <f t="shared" ref="S630" si="2817">IF(AND($M630=3,$K633=1,$M634=4,$K637=1),$L634-$L630,IF(AND($M630=3,$K633=1,$M638=4,$K641=1),$L638-$L630,IF(AND($M630=3,$K633=1,$M642=4,$K645=1),$L642-$L630,IF(AND($M630=3,$K633=1,$M646=4,$K649=1),$L646-$L630,0))))</f>
        <v>0</v>
      </c>
      <c r="T630" s="49">
        <f t="shared" ref="T630" si="2818">IF(AND($M630=4,$K633=1,$M634=4,$K637=0),$L634-$L630,IF(AND($M630=4,$K633=1,$M638=4,$K641=0),$L638-$L630,IF(AND($M632=3,$K633=1,$M642=4,$K645=0),$L642-$L630,IF(AND($M630=4,$K633=1,$M646=4,$K649=0),$L646-$L630,0))))</f>
        <v>0</v>
      </c>
      <c r="U630" s="49">
        <f t="shared" ref="U630" si="2819">IF(AND($M630=4,$K633=1,$M634=5,$K637=1),$L634-$L630,IF(AND($M630=4,$K633=1,$M638=5,$K641=1),$L638-$L630,IF(AND($M630=4,$K633=1,$M642=5,$K645=1),$L642-$L630,IF(AND($M630=4,$K633=1,$M646=5,$K649=1),$L646-$L630,0))))</f>
        <v>0</v>
      </c>
      <c r="V630" s="49">
        <f t="shared" ref="V630" si="2820">IF(AND($M630=5,$K633=1,$M634=5,$K637=0),$L634-$L630,IF(AND($M630=5,$K633=1,$M638=5,$K641=0),$L638-$L630,IF(AND($M632=5,$K633=1,$M642=5,$K645=0),$L642-$L630,IF(AND($M630=5,$K633=1,$M646=5,$K649=0),$L646-$L630,0))))</f>
        <v>0</v>
      </c>
      <c r="W630" s="49">
        <f t="shared" ref="W630" si="2821">IF(AND($M630=5,$K633=1,$M634=1,$K637=1),$L634-$L630,IF(AND($M630=5,$K633=1,$M638=1,$K641=1),$L638-$L630,IF(AND($M630=5,$K633=1,$M642=1,$K645=1),$L642-$L630,IF(AND($M630=5,$K633=1,$M646=1,$K649=1),$L646-$L630,0))))</f>
        <v>0</v>
      </c>
    </row>
    <row r="631" spans="9:23">
      <c r="I631" s="45" t="s">
        <v>1543</v>
      </c>
      <c r="J631" s="17">
        <f t="shared" si="2808"/>
        <v>31760738</v>
      </c>
      <c r="K631" s="49">
        <f t="shared" ref="K631" si="2822">J631*$B$2</f>
        <v>254085904</v>
      </c>
      <c r="L631" s="49"/>
    </row>
    <row r="632" spans="9:23">
      <c r="I632" s="45" t="s">
        <v>1535</v>
      </c>
      <c r="J632" s="17">
        <f t="shared" si="2808"/>
        <v>242</v>
      </c>
      <c r="K632" s="49">
        <f t="shared" ref="K632" si="2823">J632*1000000000</f>
        <v>242000000000</v>
      </c>
      <c r="L632" s="49"/>
    </row>
    <row r="633" spans="9:23">
      <c r="I633" s="45" t="s">
        <v>1225</v>
      </c>
      <c r="J633" s="17">
        <f t="shared" ref="J633" si="2824">HEX2DEC(RIGHT(I633))</f>
        <v>3</v>
      </c>
      <c r="K633" s="49">
        <f t="shared" ref="K633" si="2825">HEX2DEC(LEFT(RIGHT(I633,2),1))</f>
        <v>0</v>
      </c>
    </row>
    <row r="634" spans="9:23">
      <c r="I634" s="45" t="s">
        <v>1544</v>
      </c>
      <c r="J634" s="17">
        <f t="shared" ref="J634:J636" si="2826">HEX2DEC(I634)</f>
        <v>7515</v>
      </c>
      <c r="K634" s="49">
        <f t="shared" ref="K634" si="2827">J634*$B$3</f>
        <v>608.94045000000006</v>
      </c>
      <c r="L634" s="49">
        <f t="shared" ref="L634" si="2828">K634+K635+K636</f>
        <v>242254097776.94046</v>
      </c>
      <c r="M634" s="50">
        <f t="shared" ref="M634" si="2829">J637+1</f>
        <v>5</v>
      </c>
      <c r="N634" s="49">
        <f t="shared" ref="N634" si="2830">IF(AND($M634=1,$K637=1,$M638=1,$K641=0),$L638-$L634,IF(AND($M634=1,$K637=1,$M642=1,$K645=0),$L642-$L634,IF(AND($M634=1,$K637=1,$M646=1,$K649=0),$L646-$L634,IF(AND($M634=1,$K637=1,$M650=1,$K653=0),$L650-$L634,0))))</f>
        <v>0</v>
      </c>
      <c r="O634" s="49">
        <f t="shared" ref="O634" si="2831">IF(AND($M634=1,$K637=1,$M638=2,$K641=1),$L638-$L634,IF(AND($M634=1,$K637=1,$M642=2,$K645=1),$L642-$L634,IF(AND($M634=1,$K637=1,$M646=2,$K649=1),$L646-$L634,IF(AND($M634=1,$K637=1,$M650=2,$K653=1),$L650-$L634,0))))</f>
        <v>0</v>
      </c>
      <c r="P634" s="49">
        <f t="shared" ref="P634" si="2832">IF(AND($M634=2,$K637=1,$M638=2,$K641=0),$L638-$L634,IF(AND($M634=2,$K637=1,$M642=2,$K645=0),$L642-$L634,IF(AND($M634=2,$K637=1,$M646=2,$K649=0),$L646-$L634,IF(AND($M634=2,$K637=1,$M650=2,$K653=0),$L650-$L634,0))))</f>
        <v>0</v>
      </c>
      <c r="Q634" s="49">
        <f t="shared" ref="Q634" si="2833">IF(AND($M634=2,$K637=1,$M638=3,$K641=1),$L638-$L634,IF(AND($M634=2,$K637=1,$M642=3,$K645=1),$L642-$L634,IF(AND($M634=2,$K637=1,$M646=3,$K649=1),$L646-$L634,IF(AND($M634=2,$K637=1,$M650=3,$K653=1),$L650-$L634,0))))</f>
        <v>0</v>
      </c>
      <c r="R634" s="49">
        <f t="shared" ref="R634" si="2834">IF(AND($M634=3,$K637=1,$M638=3,$K641=0),$L638-$L634,IF(AND($M634=3,$K637=1,$M642=3,$K645=0),$L642-$L634,IF(AND($M634=3,$K637=1,$M646=3,$K649=0),$L646-$L634,IF(AND($M634=3,$K637=1,$M650=3,$K653=0),$L650-$L634,0))))</f>
        <v>0</v>
      </c>
      <c r="S634" s="49">
        <f t="shared" ref="S634" si="2835">IF(AND($M634=3,$K637=1,$M638=4,$K641=1),$L638-$L634,IF(AND($M634=3,$K637=1,$M642=4,$K645=1),$L642-$L634,IF(AND($M634=3,$K637=1,$M646=4,$K649=1),$L646-$L634,IF(AND($M634=3,$K637=1,$M650=4,$K653=1),$L650-$L634,0))))</f>
        <v>0</v>
      </c>
      <c r="T634" s="49">
        <f t="shared" ref="T634" si="2836">IF(AND($M634=4,$K637=1,$M638=4,$K641=0),$L638-$L634,IF(AND($M634=4,$K637=1,$M642=4,$K645=0),$L642-$L634,IF(AND($M636=3,$K637=1,$M646=4,$K649=0),$L646-$L634,IF(AND($M634=4,$K637=1,$M650=4,$K653=0),$L650-$L634,0))))</f>
        <v>0</v>
      </c>
      <c r="U634" s="49">
        <f t="shared" ref="U634" si="2837">IF(AND($M634=4,$K637=1,$M638=5,$K641=1),$L638-$L634,IF(AND($M634=4,$K637=1,$M642=5,$K645=1),$L642-$L634,IF(AND($M634=4,$K637=1,$M646=5,$K649=1),$L646-$L634,IF(AND($M634=4,$K637=1,$M650=5,$K653=1),$L650-$L634,0))))</f>
        <v>0</v>
      </c>
      <c r="V634" s="49">
        <f t="shared" ref="V634" si="2838">IF(AND($M634=5,$K637=1,$M638=5,$K641=0),$L638-$L634,IF(AND($M634=5,$K637=1,$M642=5,$K645=0),$L642-$L634,IF(AND($M636=5,$K637=1,$M646=5,$K649=0),$L646-$L634,IF(AND($M634=5,$K637=1,$M650=5,$K653=0),$L650-$L634,0))))</f>
        <v>1006.33544921875</v>
      </c>
      <c r="W634" s="49">
        <f t="shared" ref="W634" si="2839">IF(AND($M634=5,$K637=1,$M638=1,$K641=1),$L638-$L634,IF(AND($M634=5,$K637=1,$M642=1,$K645=1),$L642-$L634,IF(AND($M634=5,$K637=1,$M646=1,$K649=1),$L646-$L634,IF(AND($M634=5,$K637=1,$M650=1,$K653=1),$L650-$L634,0))))</f>
        <v>0</v>
      </c>
    </row>
    <row r="635" spans="9:23">
      <c r="I635" s="45" t="s">
        <v>1545</v>
      </c>
      <c r="J635" s="17">
        <f t="shared" si="2826"/>
        <v>31762146</v>
      </c>
      <c r="K635" s="49">
        <f t="shared" ref="K635" si="2840">J635*$B$2</f>
        <v>254097168</v>
      </c>
      <c r="L635" s="49"/>
    </row>
    <row r="636" spans="9:23">
      <c r="I636" s="45" t="s">
        <v>1535</v>
      </c>
      <c r="J636" s="17">
        <f t="shared" si="2826"/>
        <v>242</v>
      </c>
      <c r="K636" s="49">
        <f t="shared" ref="K636" si="2841">J636*1000000000</f>
        <v>242000000000</v>
      </c>
      <c r="L636" s="49"/>
    </row>
    <row r="637" spans="9:23">
      <c r="I637" s="45" t="s">
        <v>481</v>
      </c>
      <c r="J637" s="17">
        <f t="shared" ref="J637" si="2842">HEX2DEC(RIGHT(I637))</f>
        <v>4</v>
      </c>
      <c r="K637" s="49">
        <f t="shared" ref="K637" si="2843">HEX2DEC(LEFT(RIGHT(I637,2),1))</f>
        <v>1</v>
      </c>
    </row>
    <row r="638" spans="9:23">
      <c r="I638" s="45" t="s">
        <v>1546</v>
      </c>
      <c r="J638" s="17">
        <f t="shared" ref="J638:J640" si="2844">HEX2DEC(I638)</f>
        <v>7297</v>
      </c>
      <c r="K638" s="49">
        <f t="shared" ref="K638" si="2845">J638*$B$3</f>
        <v>591.27591000000007</v>
      </c>
      <c r="L638" s="49">
        <f t="shared" ref="L638" si="2846">K638+K639+K640</f>
        <v>242254098783.27591</v>
      </c>
      <c r="M638" s="50">
        <f t="shared" ref="M638" si="2847">J641+1</f>
        <v>5</v>
      </c>
      <c r="N638" s="49">
        <f t="shared" ref="N638" si="2848">IF(AND($M638=1,$K641=1,$M642=1,$K645=0),$L642-$L638,IF(AND($M638=1,$K641=1,$M646=1,$K649=0),$L646-$L638,IF(AND($M638=1,$K641=1,$M650=1,$K653=0),$L650-$L638,IF(AND($M638=1,$K641=1,$M654=1,$K657=0),$L654-$L638,0))))</f>
        <v>0</v>
      </c>
      <c r="O638" s="49">
        <f t="shared" ref="O638" si="2849">IF(AND($M638=1,$K641=1,$M642=2,$K645=1),$L642-$L638,IF(AND($M638=1,$K641=1,$M646=2,$K649=1),$L646-$L638,IF(AND($M638=1,$K641=1,$M650=2,$K653=1),$L650-$L638,IF(AND($M638=1,$K641=1,$M654=2,$K657=1),$L654-$L638,0))))</f>
        <v>0</v>
      </c>
      <c r="P638" s="49">
        <f t="shared" ref="P638" si="2850">IF(AND($M638=2,$K641=1,$M642=2,$K645=0),$L642-$L638,IF(AND($M638=2,$K641=1,$M646=2,$K649=0),$L646-$L638,IF(AND($M638=2,$K641=1,$M650=2,$K653=0),$L650-$L638,IF(AND($M638=2,$K641=1,$M654=2,$K657=0),$L654-$L638,0))))</f>
        <v>0</v>
      </c>
      <c r="Q638" s="49">
        <f t="shared" ref="Q638" si="2851">IF(AND($M638=2,$K641=1,$M642=3,$K645=1),$L642-$L638,IF(AND($M638=2,$K641=1,$M646=3,$K649=1),$L646-$L638,IF(AND($M638=2,$K641=1,$M650=3,$K653=1),$L650-$L638,IF(AND($M638=2,$K641=1,$M654=3,$K657=1),$L654-$L638,0))))</f>
        <v>0</v>
      </c>
      <c r="R638" s="49">
        <f t="shared" ref="R638" si="2852">IF(AND($M638=3,$K641=1,$M642=3,$K645=0),$L642-$L638,IF(AND($M638=3,$K641=1,$M646=3,$K649=0),$L646-$L638,IF(AND($M638=3,$K641=1,$M650=3,$K653=0),$L650-$L638,IF(AND($M638=3,$K641=1,$M654=3,$K657=0),$L654-$L638,0))))</f>
        <v>0</v>
      </c>
      <c r="S638" s="49">
        <f t="shared" ref="S638" si="2853">IF(AND($M638=3,$K641=1,$M642=4,$K645=1),$L642-$L638,IF(AND($M638=3,$K641=1,$M646=4,$K649=1),$L646-$L638,IF(AND($M638=3,$K641=1,$M650=4,$K653=1),$L650-$L638,IF(AND($M638=3,$K641=1,$M654=4,$K657=1),$L654-$L638,0))))</f>
        <v>0</v>
      </c>
      <c r="T638" s="49">
        <f t="shared" ref="T638" si="2854">IF(AND($M638=4,$K641=1,$M642=4,$K645=0),$L642-$L638,IF(AND($M638=4,$K641=1,$M646=4,$K649=0),$L646-$L638,IF(AND($M640=3,$K641=1,$M650=4,$K653=0),$L650-$L638,IF(AND($M638=4,$K641=1,$M654=4,$K657=0),$L654-$L638,0))))</f>
        <v>0</v>
      </c>
      <c r="U638" s="49">
        <f t="shared" ref="U638" si="2855">IF(AND($M638=4,$K641=1,$M642=5,$K645=1),$L642-$L638,IF(AND($M638=4,$K641=1,$M646=5,$K649=1),$L646-$L638,IF(AND($M638=4,$K641=1,$M650=5,$K653=1),$L650-$L638,IF(AND($M638=4,$K641=1,$M654=5,$K657=1),$L654-$L638,0))))</f>
        <v>0</v>
      </c>
      <c r="V638" s="49">
        <f t="shared" ref="V638" si="2856">IF(AND($M638=5,$K641=1,$M642=5,$K645=0),$L642-$L638,IF(AND($M638=5,$K641=1,$M646=5,$K649=0),$L646-$L638,IF(AND($M640=5,$K641=1,$M650=5,$K653=0),$L650-$L638,IF(AND($M638=5,$K641=1,$M654=5,$K657=0),$L654-$L638,0))))</f>
        <v>0</v>
      </c>
      <c r="W638" s="49">
        <f t="shared" ref="W638" si="2857">IF(AND($M638=5,$K641=1,$M642=1,$K645=1),$L642-$L638,IF(AND($M638=5,$K641=1,$M646=1,$K649=1),$L646-$L638,IF(AND($M638=5,$K641=1,$M650=1,$K653=1),$L650-$L638,IF(AND($M638=5,$K641=1,$M654=1,$K657=1),$L654-$L638,0))))</f>
        <v>0</v>
      </c>
    </row>
    <row r="639" spans="9:23">
      <c r="I639" s="45" t="s">
        <v>1547</v>
      </c>
      <c r="J639" s="17">
        <f t="shared" si="2844"/>
        <v>31762274</v>
      </c>
      <c r="K639" s="49">
        <f t="shared" ref="K639" si="2858">J639*$B$2</f>
        <v>254098192</v>
      </c>
      <c r="L639" s="49"/>
    </row>
    <row r="640" spans="9:23">
      <c r="I640" s="45" t="s">
        <v>1535</v>
      </c>
      <c r="J640" s="17">
        <f t="shared" si="2844"/>
        <v>242</v>
      </c>
      <c r="K640" s="49">
        <f t="shared" ref="K640" si="2859">J640*1000000000</f>
        <v>242000000000</v>
      </c>
      <c r="L640" s="49"/>
    </row>
    <row r="641" spans="9:23">
      <c r="I641" s="45" t="s">
        <v>1226</v>
      </c>
      <c r="J641" s="17">
        <f t="shared" ref="J641" si="2860">HEX2DEC(RIGHT(I641))</f>
        <v>4</v>
      </c>
      <c r="K641" s="49">
        <f t="shared" ref="K641" si="2861">HEX2DEC(LEFT(RIGHT(I641,2),1))</f>
        <v>0</v>
      </c>
    </row>
    <row r="642" spans="9:23">
      <c r="I642" s="45" t="s">
        <v>720</v>
      </c>
      <c r="J642" s="17">
        <f t="shared" ref="J642:J644" si="2862">HEX2DEC(I642)</f>
        <v>5156</v>
      </c>
      <c r="K642" s="49">
        <f t="shared" ref="K642" si="2863">J642*$B$3</f>
        <v>417.79068000000001</v>
      </c>
      <c r="L642" s="49">
        <f t="shared" ref="L642" si="2864">K642+K643+K644</f>
        <v>243254074033.79068</v>
      </c>
      <c r="M642" s="50">
        <f t="shared" ref="M642" si="2865">J645+1</f>
        <v>2</v>
      </c>
      <c r="N642" s="49">
        <f t="shared" ref="N642" si="2866">IF(AND($M642=1,$K645=1,$M646=1,$K649=0),$L646-$L642,IF(AND($M642=1,$K645=1,$M650=1,$K653=0),$L650-$L642,IF(AND($M642=1,$K645=1,$M654=1,$K657=0),$L654-$L642,IF(AND($M642=1,$K645=1,$M658=1,$K661=0),$L658-$L642,0))))</f>
        <v>0</v>
      </c>
      <c r="O642" s="49">
        <f t="shared" ref="O642" si="2867">IF(AND($M642=1,$K645=1,$M646=2,$K649=1),$L646-$L642,IF(AND($M642=1,$K645=1,$M650=2,$K653=1),$L650-$L642,IF(AND($M642=1,$K645=1,$M654=2,$K657=1),$L654-$L642,IF(AND($M642=1,$K645=1,$M658=2,$K661=1),$L658-$L642,0))))</f>
        <v>0</v>
      </c>
      <c r="P642" s="49">
        <f t="shared" ref="P642" si="2868">IF(AND($M642=2,$K645=1,$M646=2,$K649=0),$L646-$L642,IF(AND($M642=2,$K645=1,$M650=2,$K653=0),$L650-$L642,IF(AND($M642=2,$K645=1,$M654=2,$K657=0),$L654-$L642,IF(AND($M642=2,$K645=1,$M658=2,$K661=0),$L658-$L642,0))))</f>
        <v>1020.6777648925781</v>
      </c>
      <c r="Q642" s="49">
        <f t="shared" ref="Q642" si="2869">IF(AND($M642=2,$K645=1,$M646=3,$K649=1),$L646-$L642,IF(AND($M642=2,$K645=1,$M650=3,$K653=1),$L650-$L642,IF(AND($M642=2,$K645=1,$M654=3,$K657=1),$L654-$L642,IF(AND($M642=2,$K645=1,$M658=3,$K661=1),$L658-$L642,0))))</f>
        <v>544.73611450195313</v>
      </c>
      <c r="R642" s="49">
        <f t="shared" ref="R642" si="2870">IF(AND($M642=3,$K645=1,$M646=3,$K649=0),$L646-$L642,IF(AND($M642=3,$K645=1,$M650=3,$K653=0),$L650-$L642,IF(AND($M642=3,$K645=1,$M654=3,$K657=0),$L654-$L642,IF(AND($M642=3,$K645=1,$M658=3,$K661=0),$L658-$L642,0))))</f>
        <v>0</v>
      </c>
      <c r="S642" s="49">
        <f t="shared" ref="S642" si="2871">IF(AND($M642=3,$K645=1,$M646=4,$K649=1),$L646-$L642,IF(AND($M642=3,$K645=1,$M650=4,$K653=1),$L650-$L642,IF(AND($M642=3,$K645=1,$M654=4,$K657=1),$L654-$L642,IF(AND($M642=3,$K645=1,$M658=4,$K661=1),$L658-$L642,0))))</f>
        <v>0</v>
      </c>
      <c r="T642" s="49">
        <f t="shared" ref="T642" si="2872">IF(AND($M642=4,$K645=1,$M646=4,$K649=0),$L646-$L642,IF(AND($M642=4,$K645=1,$M650=4,$K653=0),$L650-$L642,IF(AND($M644=3,$K645=1,$M654=4,$K657=0),$L654-$L642,IF(AND($M642=4,$K645=1,$M658=4,$K661=0),$L658-$L642,0))))</f>
        <v>0</v>
      </c>
      <c r="U642" s="49">
        <f t="shared" ref="U642" si="2873">IF(AND($M642=4,$K645=1,$M646=5,$K649=1),$L646-$L642,IF(AND($M642=4,$K645=1,$M650=5,$K653=1),$L650-$L642,IF(AND($M642=4,$K645=1,$M654=5,$K657=1),$L654-$L642,IF(AND($M642=4,$K645=1,$M658=5,$K661=1),$L658-$L642,0))))</f>
        <v>0</v>
      </c>
      <c r="V642" s="49">
        <f t="shared" ref="V642" si="2874">IF(AND($M642=5,$K645=1,$M646=5,$K649=0),$L646-$L642,IF(AND($M642=5,$K645=1,$M650=5,$K653=0),$L650-$L642,IF(AND($M644=5,$K645=1,$M654=5,$K657=0),$L654-$L642,IF(AND($M642=5,$K645=1,$M658=5,$K661=0),$L658-$L642,0))))</f>
        <v>0</v>
      </c>
      <c r="W642" s="49">
        <f t="shared" ref="W642" si="2875">IF(AND($M642=5,$K645=1,$M646=1,$K649=1),$L646-$L642,IF(AND($M642=5,$K645=1,$M650=1,$K653=1),$L650-$L642,IF(AND($M642=5,$K645=1,$M654=1,$K657=1),$L654-$L642,IF(AND($M642=5,$K645=1,$M658=1,$K661=1),$L658-$L642,0))))</f>
        <v>0</v>
      </c>
    </row>
    <row r="643" spans="9:23">
      <c r="I643" s="45" t="s">
        <v>1548</v>
      </c>
      <c r="J643" s="17">
        <f t="shared" si="2862"/>
        <v>31759202</v>
      </c>
      <c r="K643" s="49">
        <f t="shared" ref="K643" si="2876">J643*$B$2</f>
        <v>254073616</v>
      </c>
      <c r="L643" s="49"/>
    </row>
    <row r="644" spans="9:23">
      <c r="I644" s="45" t="s">
        <v>1549</v>
      </c>
      <c r="J644" s="17">
        <f t="shared" si="2862"/>
        <v>243</v>
      </c>
      <c r="K644" s="49">
        <f t="shared" ref="K644" si="2877">J644*1000000000</f>
        <v>243000000000</v>
      </c>
      <c r="L644" s="49"/>
    </row>
    <row r="645" spans="9:23">
      <c r="I645" s="45" t="s">
        <v>437</v>
      </c>
      <c r="J645" s="17">
        <f t="shared" ref="J645" si="2878">HEX2DEC(RIGHT(I645))</f>
        <v>1</v>
      </c>
      <c r="K645" s="49">
        <f t="shared" ref="K645" si="2879">HEX2DEC(LEFT(RIGHT(I645,2),1))</f>
        <v>1</v>
      </c>
    </row>
    <row r="646" spans="9:23">
      <c r="I646" s="45" t="s">
        <v>1550</v>
      </c>
      <c r="J646" s="17">
        <f t="shared" ref="J646:J648" si="2880">HEX2DEC(I646)</f>
        <v>5560</v>
      </c>
      <c r="K646" s="49">
        <f t="shared" ref="K646" si="2881">J646*$B$3</f>
        <v>450.52680000000004</v>
      </c>
      <c r="L646" s="49">
        <f t="shared" ref="L646" si="2882">K646+K647+K648</f>
        <v>243254074578.52679</v>
      </c>
      <c r="M646" s="50">
        <f t="shared" ref="M646" si="2883">J649+1</f>
        <v>3</v>
      </c>
      <c r="N646" s="49">
        <f t="shared" ref="N646" si="2884">IF(AND($M646=1,$K649=1,$M650=1,$K653=0),$L650-$L646,IF(AND($M646=1,$K649=1,$M654=1,$K657=0),$L654-$L646,IF(AND($M646=1,$K649=1,$M658=1,$K661=0),$L658-$L646,IF(AND($M646=1,$K649=1,$M662=1,$K665=0),$L662-$L646,0))))</f>
        <v>0</v>
      </c>
      <c r="O646" s="49">
        <f t="shared" ref="O646" si="2885">IF(AND($M646=1,$K649=1,$M650=2,$K653=1),$L650-$L646,IF(AND($M646=1,$K649=1,$M654=2,$K657=1),$L654-$L646,IF(AND($M646=1,$K649=1,$M658=2,$K661=1),$L658-$L646,IF(AND($M646=1,$K649=1,$M662=2,$K665=1),$L662-$L646,0))))</f>
        <v>0</v>
      </c>
      <c r="P646" s="49">
        <f t="shared" ref="P646" si="2886">IF(AND($M646=2,$K649=1,$M650=2,$K653=0),$L650-$L646,IF(AND($M646=2,$K649=1,$M654=2,$K657=0),$L654-$L646,IF(AND($M646=2,$K649=1,$M658=2,$K661=0),$L658-$L646,IF(AND($M646=2,$K649=1,$M662=2,$K665=0),$L662-$L646,0))))</f>
        <v>0</v>
      </c>
      <c r="Q646" s="49">
        <f t="shared" ref="Q646" si="2887">IF(AND($M646=2,$K649=1,$M650=3,$K653=1),$L650-$L646,IF(AND($M646=2,$K649=1,$M654=3,$K657=1),$L654-$L646,IF(AND($M646=2,$K649=1,$M658=3,$K661=1),$L658-$L646,IF(AND($M646=2,$K649=1,$M662=3,$K665=1),$L662-$L646,0))))</f>
        <v>0</v>
      </c>
      <c r="R646" s="49">
        <f t="shared" ref="R646" si="2888">IF(AND($M646=3,$K649=1,$M650=3,$K653=0),$L650-$L646,IF(AND($M646=3,$K649=1,$M654=3,$K657=0),$L654-$L646,IF(AND($M646=3,$K649=1,$M658=3,$K661=0),$L658-$L646,IF(AND($M646=3,$K649=1,$M662=3,$K665=0),$L662-$L646,0))))</f>
        <v>962.90338134765625</v>
      </c>
      <c r="S646" s="49">
        <f t="shared" ref="S646" si="2889">IF(AND($M646=3,$K649=1,$M650=4,$K653=1),$L650-$L646,IF(AND($M646=3,$K649=1,$M654=4,$K657=1),$L654-$L646,IF(AND($M646=3,$K649=1,$M658=4,$K661=1),$L658-$L646,IF(AND($M646=3,$K649=1,$M662=4,$K665=1),$L662-$L646,0))))</f>
        <v>9451.7687377929687</v>
      </c>
      <c r="T646" s="49">
        <f t="shared" ref="T646" si="2890">IF(AND($M646=4,$K649=1,$M650=4,$K653=0),$L650-$L646,IF(AND($M646=4,$K649=1,$M654=4,$K657=0),$L654-$L646,IF(AND($M648=3,$K649=1,$M658=4,$K661=0),$L658-$L646,IF(AND($M646=4,$K649=1,$M662=4,$K665=0),$L662-$L646,0))))</f>
        <v>0</v>
      </c>
      <c r="U646" s="49">
        <f t="shared" ref="U646" si="2891">IF(AND($M646=4,$K649=1,$M650=5,$K653=1),$L650-$L646,IF(AND($M646=4,$K649=1,$M654=5,$K657=1),$L654-$L646,IF(AND($M646=4,$K649=1,$M658=5,$K661=1),$L658-$L646,IF(AND($M646=4,$K649=1,$M662=5,$K665=1),$L662-$L646,0))))</f>
        <v>0</v>
      </c>
      <c r="V646" s="49">
        <f t="shared" ref="V646" si="2892">IF(AND($M646=5,$K649=1,$M650=5,$K653=0),$L650-$L646,IF(AND($M646=5,$K649=1,$M654=5,$K657=0),$L654-$L646,IF(AND($M648=5,$K649=1,$M658=5,$K661=0),$L658-$L646,IF(AND($M646=5,$K649=1,$M662=5,$K665=0),$L662-$L646,0))))</f>
        <v>0</v>
      </c>
      <c r="W646" s="49">
        <f t="shared" ref="W646" si="2893">IF(AND($M646=5,$K649=1,$M650=1,$K653=1),$L650-$L646,IF(AND($M646=5,$K649=1,$M654=1,$K657=1),$L654-$L646,IF(AND($M646=5,$K649=1,$M658=1,$K661=1),$L658-$L646,IF(AND($M646=5,$K649=1,$M662=1,$K665=1),$L662-$L646,0))))</f>
        <v>0</v>
      </c>
    </row>
    <row r="647" spans="9:23">
      <c r="I647" s="45" t="s">
        <v>1551</v>
      </c>
      <c r="J647" s="17">
        <f t="shared" si="2880"/>
        <v>31759266</v>
      </c>
      <c r="K647" s="49">
        <f t="shared" ref="K647" si="2894">J647*$B$2</f>
        <v>254074128</v>
      </c>
      <c r="L647" s="49"/>
    </row>
    <row r="648" spans="9:23">
      <c r="I648" s="45" t="s">
        <v>1549</v>
      </c>
      <c r="J648" s="17">
        <f t="shared" si="2880"/>
        <v>243</v>
      </c>
      <c r="K648" s="49">
        <f t="shared" ref="K648" si="2895">J648*1000000000</f>
        <v>243000000000</v>
      </c>
      <c r="L648" s="49"/>
    </row>
    <row r="649" spans="9:23">
      <c r="I649" s="45" t="s">
        <v>482</v>
      </c>
      <c r="J649" s="17">
        <f t="shared" ref="J649" si="2896">HEX2DEC(RIGHT(I649))</f>
        <v>2</v>
      </c>
      <c r="K649" s="49">
        <f t="shared" ref="K649" si="2897">HEX2DEC(LEFT(RIGHT(I649,2),1))</f>
        <v>1</v>
      </c>
    </row>
    <row r="650" spans="9:23">
      <c r="I650" s="45" t="s">
        <v>1552</v>
      </c>
      <c r="J650" s="17">
        <f t="shared" ref="J650:J652" si="2898">HEX2DEC(I650)</f>
        <v>5115</v>
      </c>
      <c r="K650" s="49">
        <f t="shared" ref="K650" si="2899">J650*$B$3</f>
        <v>414.46845000000002</v>
      </c>
      <c r="L650" s="49">
        <f t="shared" ref="L650" si="2900">K650+K651+K652</f>
        <v>243254075054.46844</v>
      </c>
      <c r="M650" s="50">
        <f t="shared" ref="M650" si="2901">J653+1</f>
        <v>2</v>
      </c>
      <c r="N650" s="49">
        <f t="shared" ref="N650" si="2902">IF(AND($M650=1,$K653=1,$M654=1,$K657=0),$L654-$L650,IF(AND($M650=1,$K653=1,$M658=1,$K661=0),$L658-$L650,IF(AND($M650=1,$K653=1,$M662=1,$K665=0),$L662-$L650,IF(AND($M650=1,$K653=1,$M666=1,$K669=0),$L666-$L650,0))))</f>
        <v>0</v>
      </c>
      <c r="O650" s="49">
        <f t="shared" ref="O650" si="2903">IF(AND($M650=1,$K653=1,$M654=2,$K657=1),$L654-$L650,IF(AND($M650=1,$K653=1,$M658=2,$K661=1),$L658-$L650,IF(AND($M650=1,$K653=1,$M662=2,$K665=1),$L662-$L650,IF(AND($M650=1,$K653=1,$M666=2,$K669=1),$L666-$L650,0))))</f>
        <v>0</v>
      </c>
      <c r="P650" s="49">
        <f t="shared" ref="P650" si="2904">IF(AND($M650=2,$K653=1,$M654=2,$K657=0),$L654-$L650,IF(AND($M650=2,$K653=1,$M658=2,$K661=0),$L658-$L650,IF(AND($M650=2,$K653=1,$M662=2,$K665=0),$L662-$L650,IF(AND($M650=2,$K653=1,$M666=2,$K669=0),$L666-$L650,0))))</f>
        <v>0</v>
      </c>
      <c r="Q650" s="49">
        <f t="shared" ref="Q650" si="2905">IF(AND($M650=2,$K653=1,$M654=3,$K657=1),$L654-$L650,IF(AND($M650=2,$K653=1,$M658=3,$K661=1),$L658-$L650,IF(AND($M650=2,$K653=1,$M662=3,$K665=1),$L662-$L650,IF(AND($M650=2,$K653=1,$M666=3,$K669=1),$L666-$L650,0))))</f>
        <v>0</v>
      </c>
      <c r="R650" s="49">
        <f t="shared" ref="R650" si="2906">IF(AND($M650=3,$K653=1,$M654=3,$K657=0),$L654-$L650,IF(AND($M650=3,$K653=1,$M658=3,$K661=0),$L658-$L650,IF(AND($M650=3,$K653=1,$M662=3,$K665=0),$L662-$L650,IF(AND($M650=3,$K653=1,$M666=3,$K669=0),$L666-$L650,0))))</f>
        <v>0</v>
      </c>
      <c r="S650" s="49">
        <f t="shared" ref="S650" si="2907">IF(AND($M650=3,$K653=1,$M654=4,$K657=1),$L654-$L650,IF(AND($M650=3,$K653=1,$M658=4,$K661=1),$L658-$L650,IF(AND($M650=3,$K653=1,$M662=4,$K665=1),$L662-$L650,IF(AND($M650=3,$K653=1,$M666=4,$K669=1),$L666-$L650,0))))</f>
        <v>0</v>
      </c>
      <c r="T650" s="49">
        <f t="shared" ref="T650" si="2908">IF(AND($M650=4,$K653=1,$M654=4,$K657=0),$L654-$L650,IF(AND($M650=4,$K653=1,$M658=4,$K661=0),$L658-$L650,IF(AND($M652=3,$K653=1,$M662=4,$K665=0),$L662-$L650,IF(AND($M650=4,$K653=1,$M666=4,$K669=0),$L666-$L650,0))))</f>
        <v>0</v>
      </c>
      <c r="U650" s="49">
        <f t="shared" ref="U650" si="2909">IF(AND($M650=4,$K653=1,$M654=5,$K657=1),$L654-$L650,IF(AND($M650=4,$K653=1,$M658=5,$K661=1),$L658-$L650,IF(AND($M650=4,$K653=1,$M662=5,$K665=1),$L662-$L650,IF(AND($M650=4,$K653=1,$M666=5,$K669=1),$L666-$L650,0))))</f>
        <v>0</v>
      </c>
      <c r="V650" s="49">
        <f t="shared" ref="V650" si="2910">IF(AND($M650=5,$K653=1,$M654=5,$K657=0),$L654-$L650,IF(AND($M650=5,$K653=1,$M658=5,$K661=0),$L658-$L650,IF(AND($M652=5,$K653=1,$M662=5,$K665=0),$L662-$L650,IF(AND($M650=5,$K653=1,$M666=5,$K669=0),$L666-$L650,0))))</f>
        <v>0</v>
      </c>
      <c r="W650" s="49">
        <f t="shared" ref="W650" si="2911">IF(AND($M650=5,$K653=1,$M654=1,$K657=1),$L654-$L650,IF(AND($M650=5,$K653=1,$M658=1,$K661=1),$L658-$L650,IF(AND($M650=5,$K653=1,$M662=1,$K665=1),$L662-$L650,IF(AND($M650=5,$K653=1,$M666=1,$K669=1),$L666-$L650,0))))</f>
        <v>0</v>
      </c>
    </row>
    <row r="651" spans="9:23">
      <c r="I651" s="45" t="s">
        <v>1553</v>
      </c>
      <c r="J651" s="17">
        <f t="shared" si="2898"/>
        <v>31759330</v>
      </c>
      <c r="K651" s="49">
        <f t="shared" ref="K651" si="2912">J651*$B$2</f>
        <v>254074640</v>
      </c>
      <c r="L651" s="49"/>
    </row>
    <row r="652" spans="9:23">
      <c r="I652" s="45" t="s">
        <v>1549</v>
      </c>
      <c r="J652" s="17">
        <f t="shared" si="2898"/>
        <v>243</v>
      </c>
      <c r="K652" s="49">
        <f t="shared" ref="K652" si="2913">J652*1000000000</f>
        <v>243000000000</v>
      </c>
      <c r="L652" s="49"/>
    </row>
    <row r="653" spans="9:23">
      <c r="I653" s="45" t="s">
        <v>484</v>
      </c>
      <c r="J653" s="17">
        <f t="shared" ref="J653" si="2914">HEX2DEC(RIGHT(I653))</f>
        <v>1</v>
      </c>
      <c r="K653" s="49">
        <f t="shared" ref="K653" si="2915">HEX2DEC(LEFT(RIGHT(I653,2),1))</f>
        <v>0</v>
      </c>
    </row>
    <row r="654" spans="9:23">
      <c r="I654" s="45" t="s">
        <v>1233</v>
      </c>
      <c r="J654" s="17">
        <f t="shared" ref="J654:J656" si="2916">HEX2DEC(I654)</f>
        <v>4806</v>
      </c>
      <c r="K654" s="49">
        <f t="shared" ref="K654" si="2917">J654*$B$3</f>
        <v>389.43018000000001</v>
      </c>
      <c r="L654" s="49">
        <f t="shared" ref="L654" si="2918">K654+K655+K656</f>
        <v>243254075541.43018</v>
      </c>
      <c r="M654" s="50">
        <f t="shared" ref="M654" si="2919">J657+1</f>
        <v>3</v>
      </c>
      <c r="N654" s="49">
        <f t="shared" ref="N654" si="2920">IF(AND($M654=1,$K657=1,$M658=1,$K661=0),$L658-$L654,IF(AND($M654=1,$K657=1,$M662=1,$K665=0),$L662-$L654,IF(AND($M654=1,$K657=1,$M666=1,$K669=0),$L666-$L654,IF(AND($M654=1,$K657=1,$M670=1,$K673=0),$L670-$L654,0))))</f>
        <v>0</v>
      </c>
      <c r="O654" s="49">
        <f t="shared" ref="O654" si="2921">IF(AND($M654=1,$K657=1,$M658=2,$K661=1),$L658-$L654,IF(AND($M654=1,$K657=1,$M662=2,$K665=1),$L662-$L654,IF(AND($M654=1,$K657=1,$M666=2,$K669=1),$L666-$L654,IF(AND($M654=1,$K657=1,$M670=2,$K673=1),$L670-$L654,0))))</f>
        <v>0</v>
      </c>
      <c r="P654" s="49">
        <f t="shared" ref="P654" si="2922">IF(AND($M654=2,$K657=1,$M658=2,$K661=0),$L658-$L654,IF(AND($M654=2,$K657=1,$M662=2,$K665=0),$L662-$L654,IF(AND($M654=2,$K657=1,$M666=2,$K669=0),$L666-$L654,IF(AND($M654=2,$K657=1,$M670=2,$K673=0),$L670-$L654,0))))</f>
        <v>0</v>
      </c>
      <c r="Q654" s="49">
        <f t="shared" ref="Q654" si="2923">IF(AND($M654=2,$K657=1,$M658=3,$K661=1),$L658-$L654,IF(AND($M654=2,$K657=1,$M662=3,$K665=1),$L662-$L654,IF(AND($M654=2,$K657=1,$M666=3,$K669=1),$L666-$L654,IF(AND($M654=2,$K657=1,$M670=3,$K673=1),$L670-$L654,0))))</f>
        <v>0</v>
      </c>
      <c r="R654" s="49">
        <f t="shared" ref="R654" si="2924">IF(AND($M654=3,$K657=1,$M658=3,$K661=0),$L658-$L654,IF(AND($M654=3,$K657=1,$M662=3,$K665=0),$L662-$L654,IF(AND($M654=3,$K657=1,$M666=3,$K669=0),$L666-$L654,IF(AND($M654=3,$K657=1,$M670=3,$K673=0),$L670-$L654,0))))</f>
        <v>0</v>
      </c>
      <c r="S654" s="49">
        <f t="shared" ref="S654" si="2925">IF(AND($M654=3,$K657=1,$M658=4,$K661=1),$L658-$L654,IF(AND($M654=3,$K657=1,$M662=4,$K665=1),$L662-$L654,IF(AND($M654=3,$K657=1,$M666=4,$K669=1),$L666-$L654,IF(AND($M654=3,$K657=1,$M670=4,$K673=1),$L670-$L654,0))))</f>
        <v>0</v>
      </c>
      <c r="T654" s="49">
        <f t="shared" ref="T654" si="2926">IF(AND($M654=4,$K657=1,$M658=4,$K661=0),$L658-$L654,IF(AND($M654=4,$K657=1,$M662=4,$K665=0),$L662-$L654,IF(AND($M656=3,$K657=1,$M666=4,$K669=0),$L666-$L654,IF(AND($M654=4,$K657=1,$M670=4,$K673=0),$L670-$L654,0))))</f>
        <v>0</v>
      </c>
      <c r="U654" s="49">
        <f t="shared" ref="U654" si="2927">IF(AND($M654=4,$K657=1,$M658=5,$K661=1),$L658-$L654,IF(AND($M654=4,$K657=1,$M662=5,$K665=1),$L662-$L654,IF(AND($M654=4,$K657=1,$M666=5,$K669=1),$L666-$L654,IF(AND($M654=4,$K657=1,$M670=5,$K673=1),$L670-$L654,0))))</f>
        <v>0</v>
      </c>
      <c r="V654" s="49">
        <f t="shared" ref="V654" si="2928">IF(AND($M654=5,$K657=1,$M658=5,$K661=0),$L658-$L654,IF(AND($M654=5,$K657=1,$M662=5,$K665=0),$L662-$L654,IF(AND($M656=5,$K657=1,$M666=5,$K669=0),$L666-$L654,IF(AND($M654=5,$K657=1,$M670=5,$K673=0),$L670-$L654,0))))</f>
        <v>0</v>
      </c>
      <c r="W654" s="49">
        <f t="shared" ref="W654" si="2929">IF(AND($M654=5,$K657=1,$M658=1,$K661=1),$L658-$L654,IF(AND($M654=5,$K657=1,$M662=1,$K665=1),$L662-$L654,IF(AND($M654=5,$K657=1,$M666=1,$K669=1),$L666-$L654,IF(AND($M654=5,$K657=1,$M670=1,$K673=1),$L670-$L654,0))))</f>
        <v>0</v>
      </c>
    </row>
    <row r="655" spans="9:23">
      <c r="I655" s="45" t="s">
        <v>1534</v>
      </c>
      <c r="J655" s="17">
        <f t="shared" si="2916"/>
        <v>31759394</v>
      </c>
      <c r="K655" s="49">
        <f t="shared" ref="K655" si="2930">J655*$B$2</f>
        <v>254075152</v>
      </c>
      <c r="L655" s="49"/>
    </row>
    <row r="656" spans="9:23">
      <c r="I656" s="45" t="s">
        <v>1549</v>
      </c>
      <c r="J656" s="17">
        <f t="shared" si="2916"/>
        <v>243</v>
      </c>
      <c r="K656" s="49">
        <f t="shared" ref="K656" si="2931">J656*1000000000</f>
        <v>243000000000</v>
      </c>
      <c r="L656" s="49"/>
    </row>
    <row r="657" spans="9:23">
      <c r="I657" s="45" t="s">
        <v>706</v>
      </c>
      <c r="J657" s="17">
        <f t="shared" ref="J657" si="2932">HEX2DEC(RIGHT(I657))</f>
        <v>2</v>
      </c>
      <c r="K657" s="49">
        <f t="shared" ref="K657" si="2933">HEX2DEC(LEFT(RIGHT(I657,2),1))</f>
        <v>0</v>
      </c>
    </row>
    <row r="658" spans="9:23">
      <c r="I658" s="45" t="s">
        <v>1554</v>
      </c>
      <c r="J658" s="17">
        <f t="shared" ref="J658:J660" si="2934">HEX2DEC(I658)</f>
        <v>2151</v>
      </c>
      <c r="K658" s="49">
        <f t="shared" ref="K658" si="2935">J658*$B$3</f>
        <v>174.29553000000001</v>
      </c>
      <c r="L658" s="49">
        <f t="shared" ref="L658" si="2936">K658+K659+K660</f>
        <v>243254084030.29553</v>
      </c>
      <c r="M658" s="50">
        <f t="shared" ref="M658" si="2937">J661+1</f>
        <v>4</v>
      </c>
      <c r="N658" s="49">
        <f t="shared" ref="N658" si="2938">IF(AND($M658=1,$K661=1,$M662=1,$K665=0),$L662-$L658,IF(AND($M658=1,$K661=1,$M666=1,$K669=0),$L666-$L658,IF(AND($M658=1,$K661=1,$M670=1,$K673=0),$L670-$L658,IF(AND($M658=1,$K661=1,$M674=1,$K677=0),$L674-$L658,0))))</f>
        <v>0</v>
      </c>
      <c r="O658" s="49">
        <f t="shared" ref="O658" si="2939">IF(AND($M658=1,$K661=1,$M662=2,$K665=1),$L662-$L658,IF(AND($M658=1,$K661=1,$M666=2,$K669=1),$L666-$L658,IF(AND($M658=1,$K661=1,$M670=2,$K673=1),$L670-$L658,IF(AND($M658=1,$K661=1,$M674=2,$K677=1),$L674-$L658,0))))</f>
        <v>0</v>
      </c>
      <c r="P658" s="49">
        <f t="shared" ref="P658" si="2940">IF(AND($M658=2,$K661=1,$M662=2,$K665=0),$L662-$L658,IF(AND($M658=2,$K661=1,$M666=2,$K669=0),$L666-$L658,IF(AND($M658=2,$K661=1,$M670=2,$K673=0),$L670-$L658,IF(AND($M658=2,$K661=1,$M674=2,$K677=0),$L674-$L658,0))))</f>
        <v>0</v>
      </c>
      <c r="Q658" s="49">
        <f t="shared" ref="Q658" si="2941">IF(AND($M658=2,$K661=1,$M662=3,$K665=1),$L662-$L658,IF(AND($M658=2,$K661=1,$M666=3,$K669=1),$L666-$L658,IF(AND($M658=2,$K661=1,$M670=3,$K673=1),$L670-$L658,IF(AND($M658=2,$K661=1,$M674=3,$K677=1),$L674-$L658,0))))</f>
        <v>0</v>
      </c>
      <c r="R658" s="49">
        <f t="shared" ref="R658" si="2942">IF(AND($M658=3,$K661=1,$M662=3,$K665=0),$L662-$L658,IF(AND($M658=3,$K661=1,$M666=3,$K669=0),$L666-$L658,IF(AND($M658=3,$K661=1,$M670=3,$K673=0),$L670-$L658,IF(AND($M658=3,$K661=1,$M674=3,$K677=0),$L674-$L658,0))))</f>
        <v>0</v>
      </c>
      <c r="S658" s="49">
        <f t="shared" ref="S658" si="2943">IF(AND($M658=3,$K661=1,$M662=4,$K665=1),$L662-$L658,IF(AND($M658=3,$K661=1,$M666=4,$K669=1),$L666-$L658,IF(AND($M658=3,$K661=1,$M670=4,$K673=1),$L670-$L658,IF(AND($M658=3,$K661=1,$M674=4,$K677=1),$L674-$L658,0))))</f>
        <v>0</v>
      </c>
      <c r="T658" s="49">
        <f t="shared" ref="T658" si="2944">IF(AND($M658=4,$K661=1,$M662=4,$K665=0),$L662-$L658,IF(AND($M658=4,$K661=1,$M666=4,$K669=0),$L666-$L658,IF(AND($M660=3,$K661=1,$M670=4,$K673=0),$L670-$L658,IF(AND($M658=4,$K661=1,$M674=4,$K677=0),$L674-$L658,0))))</f>
        <v>1020.1105651855469</v>
      </c>
      <c r="U658" s="49">
        <f t="shared" ref="U658" si="2945">IF(AND($M658=4,$K661=1,$M662=5,$K665=1),$L662-$L658,IF(AND($M658=4,$K661=1,$M666=5,$K669=1),$L666-$L658,IF(AND($M658=4,$K661=1,$M670=5,$K673=1),$L670-$L658,IF(AND($M658=4,$K661=1,$M674=5,$K677=1),$L674-$L658,0))))</f>
        <v>12324.625549316406</v>
      </c>
      <c r="V658" s="49">
        <f t="shared" ref="V658" si="2946">IF(AND($M658=5,$K661=1,$M662=5,$K665=0),$L662-$L658,IF(AND($M658=5,$K661=1,$M666=5,$K669=0),$L666-$L658,IF(AND($M660=5,$K661=1,$M670=5,$K673=0),$L670-$L658,IF(AND($M658=5,$K661=1,$M674=5,$K677=0),$L674-$L658,0))))</f>
        <v>0</v>
      </c>
      <c r="W658" s="49">
        <f t="shared" ref="W658" si="2947">IF(AND($M658=5,$K661=1,$M662=1,$K665=1),$L662-$L658,IF(AND($M658=5,$K661=1,$M666=1,$K669=1),$L666-$L658,IF(AND($M658=5,$K661=1,$M670=1,$K673=1),$L670-$L658,IF(AND($M658=5,$K661=1,$M674=1,$K677=1),$L674-$L658,0))))</f>
        <v>0</v>
      </c>
    </row>
    <row r="659" spans="9:23">
      <c r="I659" s="45" t="s">
        <v>1555</v>
      </c>
      <c r="J659" s="17">
        <f t="shared" si="2934"/>
        <v>31760482</v>
      </c>
      <c r="K659" s="49">
        <f t="shared" ref="K659" si="2948">J659*$B$2</f>
        <v>254083856</v>
      </c>
      <c r="L659" s="49"/>
    </row>
    <row r="660" spans="9:23">
      <c r="I660" s="45" t="s">
        <v>1549</v>
      </c>
      <c r="J660" s="17">
        <f t="shared" si="2934"/>
        <v>243</v>
      </c>
      <c r="K660" s="49">
        <f t="shared" ref="K660" si="2949">J660*1000000000</f>
        <v>243000000000</v>
      </c>
      <c r="L660" s="49"/>
    </row>
    <row r="661" spans="9:23">
      <c r="I661" s="45" t="s">
        <v>491</v>
      </c>
      <c r="J661" s="17">
        <f t="shared" ref="J661" si="2950">HEX2DEC(RIGHT(I661))</f>
        <v>3</v>
      </c>
      <c r="K661" s="49">
        <f t="shared" ref="K661" si="2951">HEX2DEC(LEFT(RIGHT(I661,2),1))</f>
        <v>1</v>
      </c>
    </row>
    <row r="662" spans="9:23">
      <c r="I662" s="45" t="s">
        <v>1249</v>
      </c>
      <c r="J662" s="17">
        <f t="shared" ref="J662:J664" si="2952">HEX2DEC(I662)</f>
        <v>2103</v>
      </c>
      <c r="K662" s="49">
        <f t="shared" ref="K662" si="2953">J662*$B$3</f>
        <v>170.40609000000001</v>
      </c>
      <c r="L662" s="49">
        <f t="shared" ref="L662" si="2954">K662+K663+K664</f>
        <v>243254085050.4061</v>
      </c>
      <c r="M662" s="50">
        <f t="shared" ref="M662" si="2955">J665+1</f>
        <v>4</v>
      </c>
      <c r="N662" s="49">
        <f t="shared" ref="N662" si="2956">IF(AND($M662=1,$K665=1,$M666=1,$K669=0),$L666-$L662,IF(AND($M662=1,$K665=1,$M670=1,$K673=0),$L670-$L662,IF(AND($M662=1,$K665=1,$M674=1,$K677=0),$L674-$L662,IF(AND($M662=1,$K665=1,$M678=1,$K681=0),$L678-$L662,0))))</f>
        <v>0</v>
      </c>
      <c r="O662" s="49">
        <f t="shared" ref="O662" si="2957">IF(AND($M662=1,$K665=1,$M666=2,$K669=1),$L666-$L662,IF(AND($M662=1,$K665=1,$M670=2,$K673=1),$L670-$L662,IF(AND($M662=1,$K665=1,$M674=2,$K677=1),$L674-$L662,IF(AND($M662=1,$K665=1,$M678=2,$K681=1),$L678-$L662,0))))</f>
        <v>0</v>
      </c>
      <c r="P662" s="49">
        <f t="shared" ref="P662" si="2958">IF(AND($M662=2,$K665=1,$M666=2,$K669=0),$L666-$L662,IF(AND($M662=2,$K665=1,$M670=2,$K673=0),$L670-$L662,IF(AND($M662=2,$K665=1,$M674=2,$K677=0),$L674-$L662,IF(AND($M662=2,$K665=1,$M678=2,$K681=0),$L678-$L662,0))))</f>
        <v>0</v>
      </c>
      <c r="Q662" s="49">
        <f t="shared" ref="Q662" si="2959">IF(AND($M662=2,$K665=1,$M666=3,$K669=1),$L666-$L662,IF(AND($M662=2,$K665=1,$M670=3,$K673=1),$L670-$L662,IF(AND($M662=2,$K665=1,$M674=3,$K677=1),$L674-$L662,IF(AND($M662=2,$K665=1,$M678=3,$K681=1),$L678-$L662,0))))</f>
        <v>0</v>
      </c>
      <c r="R662" s="49">
        <f t="shared" ref="R662" si="2960">IF(AND($M662=3,$K665=1,$M666=3,$K669=0),$L666-$L662,IF(AND($M662=3,$K665=1,$M670=3,$K673=0),$L670-$L662,IF(AND($M662=3,$K665=1,$M674=3,$K677=0),$L674-$L662,IF(AND($M662=3,$K665=1,$M678=3,$K681=0),$L678-$L662,0))))</f>
        <v>0</v>
      </c>
      <c r="S662" s="49">
        <f t="shared" ref="S662" si="2961">IF(AND($M662=3,$K665=1,$M666=4,$K669=1),$L666-$L662,IF(AND($M662=3,$K665=1,$M670=4,$K673=1),$L670-$L662,IF(AND($M662=3,$K665=1,$M674=4,$K677=1),$L674-$L662,IF(AND($M662=3,$K665=1,$M678=4,$K681=1),$L678-$L662,0))))</f>
        <v>0</v>
      </c>
      <c r="T662" s="49">
        <f t="shared" ref="T662" si="2962">IF(AND($M662=4,$K665=1,$M666=4,$K669=0),$L666-$L662,IF(AND($M662=4,$K665=1,$M670=4,$K673=0),$L670-$L662,IF(AND($M664=3,$K665=1,$M674=4,$K677=0),$L674-$L662,IF(AND($M662=4,$K665=1,$M678=4,$K681=0),$L678-$L662,0))))</f>
        <v>0</v>
      </c>
      <c r="U662" s="49">
        <f t="shared" ref="U662" si="2963">IF(AND($M662=4,$K665=1,$M666=5,$K669=1),$L666-$L662,IF(AND($M662=4,$K665=1,$M670=5,$K673=1),$L670-$L662,IF(AND($M662=4,$K665=1,$M674=5,$K677=1),$L674-$L662,IF(AND($M662=4,$K665=1,$M678=5,$K681=1),$L678-$L662,0))))</f>
        <v>0</v>
      </c>
      <c r="V662" s="49">
        <f t="shared" ref="V662" si="2964">IF(AND($M662=5,$K665=1,$M666=5,$K669=0),$L666-$L662,IF(AND($M662=5,$K665=1,$M670=5,$K673=0),$L670-$L662,IF(AND($M664=5,$K665=1,$M674=5,$K677=0),$L674-$L662,IF(AND($M662=5,$K665=1,$M678=5,$K681=0),$L678-$L662,0))))</f>
        <v>0</v>
      </c>
      <c r="W662" s="49">
        <f t="shared" ref="W662" si="2965">IF(AND($M662=5,$K665=1,$M666=1,$K669=1),$L666-$L662,IF(AND($M662=5,$K665=1,$M670=1,$K673=1),$L670-$L662,IF(AND($M662=5,$K665=1,$M674=1,$K677=1),$L674-$L662,IF(AND($M662=5,$K665=1,$M678=1,$K681=1),$L678-$L662,0))))</f>
        <v>0</v>
      </c>
    </row>
    <row r="663" spans="9:23">
      <c r="I663" s="45" t="s">
        <v>1542</v>
      </c>
      <c r="J663" s="17">
        <f t="shared" si="2952"/>
        <v>31760610</v>
      </c>
      <c r="K663" s="49">
        <f t="shared" ref="K663" si="2966">J663*$B$2</f>
        <v>254084880</v>
      </c>
      <c r="L663" s="49"/>
    </row>
    <row r="664" spans="9:23">
      <c r="I664" s="45" t="s">
        <v>1549</v>
      </c>
      <c r="J664" s="17">
        <f t="shared" si="2952"/>
        <v>243</v>
      </c>
      <c r="K664" s="49">
        <f t="shared" ref="K664" si="2967">J664*1000000000</f>
        <v>243000000000</v>
      </c>
      <c r="L664" s="49"/>
    </row>
    <row r="665" spans="9:23">
      <c r="I665" s="45" t="s">
        <v>1225</v>
      </c>
      <c r="J665" s="17">
        <f t="shared" ref="J665" si="2968">HEX2DEC(RIGHT(I665))</f>
        <v>3</v>
      </c>
      <c r="K665" s="49">
        <f t="shared" ref="K665" si="2969">HEX2DEC(LEFT(RIGHT(I665,2),1))</f>
        <v>0</v>
      </c>
    </row>
    <row r="666" spans="9:23">
      <c r="I666" s="45" t="s">
        <v>1556</v>
      </c>
      <c r="J666" s="17">
        <f t="shared" ref="J666:J668" si="2970">HEX2DEC(I666)</f>
        <v>2603</v>
      </c>
      <c r="K666" s="49">
        <f t="shared" ref="K666" si="2971">J666*$B$3</f>
        <v>210.92109000000002</v>
      </c>
      <c r="L666" s="49">
        <f t="shared" ref="L666" si="2972">K666+K667+K668</f>
        <v>243254096354.92108</v>
      </c>
      <c r="M666" s="50">
        <f t="shared" ref="M666" si="2973">J669+1</f>
        <v>5</v>
      </c>
      <c r="N666" s="49">
        <f t="shared" ref="N666" si="2974">IF(AND($M666=1,$K669=1,$M670=1,$K673=0),$L670-$L666,IF(AND($M666=1,$K669=1,$M674=1,$K677=0),$L674-$L666,IF(AND($M666=1,$K669=1,$M678=1,$K681=0),$L678-$L666,IF(AND($M666=1,$K669=1,$M682=1,$K685=0),$L682-$L666,0))))</f>
        <v>0</v>
      </c>
      <c r="O666" s="49">
        <f t="shared" ref="O666" si="2975">IF(AND($M666=1,$K669=1,$M670=2,$K673=1),$L670-$L666,IF(AND($M666=1,$K669=1,$M674=2,$K677=1),$L674-$L666,IF(AND($M666=1,$K669=1,$M678=2,$K681=1),$L678-$L666,IF(AND($M666=1,$K669=1,$M682=2,$K685=1),$L682-$L666,0))))</f>
        <v>0</v>
      </c>
      <c r="P666" s="49">
        <f t="shared" ref="P666" si="2976">IF(AND($M666=2,$K669=1,$M670=2,$K673=0),$L670-$L666,IF(AND($M666=2,$K669=1,$M674=2,$K677=0),$L674-$L666,IF(AND($M666=2,$K669=1,$M678=2,$K681=0),$L678-$L666,IF(AND($M666=2,$K669=1,$M682=2,$K685=0),$L682-$L666,0))))</f>
        <v>0</v>
      </c>
      <c r="Q666" s="49">
        <f t="shared" ref="Q666" si="2977">IF(AND($M666=2,$K669=1,$M670=3,$K673=1),$L670-$L666,IF(AND($M666=2,$K669=1,$M674=3,$K677=1),$L674-$L666,IF(AND($M666=2,$K669=1,$M678=3,$K681=1),$L678-$L666,IF(AND($M666=2,$K669=1,$M682=3,$K685=1),$L682-$L666,0))))</f>
        <v>0</v>
      </c>
      <c r="R666" s="49">
        <f t="shared" ref="R666" si="2978">IF(AND($M666=3,$K669=1,$M670=3,$K673=0),$L670-$L666,IF(AND($M666=3,$K669=1,$M674=3,$K677=0),$L674-$L666,IF(AND($M666=3,$K669=1,$M678=3,$K681=0),$L678-$L666,IF(AND($M666=3,$K669=1,$M682=3,$K685=0),$L682-$L666,0))))</f>
        <v>0</v>
      </c>
      <c r="S666" s="49">
        <f t="shared" ref="S666" si="2979">IF(AND($M666=3,$K669=1,$M670=4,$K673=1),$L670-$L666,IF(AND($M666=3,$K669=1,$M674=4,$K677=1),$L674-$L666,IF(AND($M666=3,$K669=1,$M678=4,$K681=1),$L678-$L666,IF(AND($M666=3,$K669=1,$M682=4,$K685=1),$L682-$L666,0))))</f>
        <v>0</v>
      </c>
      <c r="T666" s="49">
        <f t="shared" ref="T666" si="2980">IF(AND($M666=4,$K669=1,$M670=4,$K673=0),$L670-$L666,IF(AND($M666=4,$K669=1,$M674=4,$K677=0),$L674-$L666,IF(AND($M668=3,$K669=1,$M678=4,$K681=0),$L678-$L666,IF(AND($M666=4,$K669=1,$M682=4,$K685=0),$L682-$L666,0))))</f>
        <v>0</v>
      </c>
      <c r="U666" s="49">
        <f t="shared" ref="U666" si="2981">IF(AND($M666=4,$K669=1,$M670=5,$K673=1),$L670-$L666,IF(AND($M666=4,$K669=1,$M674=5,$K677=1),$L674-$L666,IF(AND($M666=4,$K669=1,$M678=5,$K681=1),$L678-$L666,IF(AND($M666=4,$K669=1,$M682=5,$K685=1),$L682-$L666,0))))</f>
        <v>0</v>
      </c>
      <c r="V666" s="49">
        <f t="shared" ref="V666" si="2982">IF(AND($M666=5,$K669=1,$M670=5,$K673=0),$L670-$L666,IF(AND($M666=5,$K669=1,$M674=5,$K677=0),$L674-$L666,IF(AND($M668=5,$K669=1,$M678=5,$K681=0),$L678-$L666,IF(AND($M666=5,$K669=1,$M682=5,$K685=0),$L682-$L666,0))))</f>
        <v>1005.7682495117187</v>
      </c>
      <c r="W666" s="49">
        <f t="shared" ref="W666" si="2983">IF(AND($M666=5,$K669=1,$M670=1,$K673=1),$L670-$L666,IF(AND($M666=5,$K669=1,$M674=1,$K677=1),$L674-$L666,IF(AND($M666=5,$K669=1,$M678=1,$K681=1),$L678-$L666,IF(AND($M666=5,$K669=1,$M682=1,$K685=1),$L682-$L666,0))))</f>
        <v>0</v>
      </c>
    </row>
    <row r="667" spans="9:23">
      <c r="I667" s="45" t="s">
        <v>1557</v>
      </c>
      <c r="J667" s="17">
        <f t="shared" si="2970"/>
        <v>31762018</v>
      </c>
      <c r="K667" s="49">
        <f t="shared" ref="K667" si="2984">J667*$B$2</f>
        <v>254096144</v>
      </c>
      <c r="L667" s="49"/>
    </row>
    <row r="668" spans="9:23">
      <c r="I668" s="45" t="s">
        <v>1549</v>
      </c>
      <c r="J668" s="17">
        <f t="shared" si="2970"/>
        <v>243</v>
      </c>
      <c r="K668" s="49">
        <f t="shared" ref="K668" si="2985">J668*1000000000</f>
        <v>243000000000</v>
      </c>
      <c r="L668" s="49"/>
    </row>
    <row r="669" spans="9:23">
      <c r="I669" s="45" t="s">
        <v>481</v>
      </c>
      <c r="J669" s="17">
        <f t="shared" ref="J669" si="2986">HEX2DEC(RIGHT(I669))</f>
        <v>4</v>
      </c>
      <c r="K669" s="49">
        <f t="shared" ref="K669" si="2987">HEX2DEC(LEFT(RIGHT(I669,2),1))</f>
        <v>1</v>
      </c>
    </row>
    <row r="670" spans="9:23">
      <c r="I670" s="45" t="s">
        <v>1558</v>
      </c>
      <c r="J670" s="17">
        <f t="shared" ref="J670:J672" si="2988">HEX2DEC(I670)</f>
        <v>2378</v>
      </c>
      <c r="K670" s="49">
        <f t="shared" ref="K670" si="2989">J670*$B$3</f>
        <v>192.68934000000002</v>
      </c>
      <c r="L670" s="49">
        <f t="shared" ref="L670" si="2990">K670+K671+K672</f>
        <v>243254097360.68933</v>
      </c>
      <c r="M670" s="50">
        <f t="shared" ref="M670" si="2991">J673+1</f>
        <v>5</v>
      </c>
      <c r="N670" s="49">
        <f t="shared" ref="N670" si="2992">IF(AND($M670=1,$K673=1,$M674=1,$K677=0),$L674-$L670,IF(AND($M670=1,$K673=1,$M678=1,$K681=0),$L678-$L670,IF(AND($M670=1,$K673=1,$M682=1,$K685=0),$L682-$L670,IF(AND($M670=1,$K673=1,$M686=1,$K689=0),$L686-$L670,0))))</f>
        <v>0</v>
      </c>
      <c r="O670" s="49">
        <f t="shared" ref="O670" si="2993">IF(AND($M670=1,$K673=1,$M674=2,$K677=1),$L674-$L670,IF(AND($M670=1,$K673=1,$M678=2,$K681=1),$L678-$L670,IF(AND($M670=1,$K673=1,$M682=2,$K685=1),$L682-$L670,IF(AND($M670=1,$K673=1,$M686=2,$K689=1),$L686-$L670,0))))</f>
        <v>0</v>
      </c>
      <c r="P670" s="49">
        <f t="shared" ref="P670" si="2994">IF(AND($M670=2,$K673=1,$M674=2,$K677=0),$L674-$L670,IF(AND($M670=2,$K673=1,$M678=2,$K681=0),$L678-$L670,IF(AND($M670=2,$K673=1,$M682=2,$K685=0),$L682-$L670,IF(AND($M670=2,$K673=1,$M686=2,$K689=0),$L686-$L670,0))))</f>
        <v>0</v>
      </c>
      <c r="Q670" s="49">
        <f t="shared" ref="Q670" si="2995">IF(AND($M670=2,$K673=1,$M674=3,$K677=1),$L674-$L670,IF(AND($M670=2,$K673=1,$M678=3,$K681=1),$L678-$L670,IF(AND($M670=2,$K673=1,$M682=3,$K685=1),$L682-$L670,IF(AND($M670=2,$K673=1,$M686=3,$K689=1),$L686-$L670,0))))</f>
        <v>0</v>
      </c>
      <c r="R670" s="49">
        <f t="shared" ref="R670" si="2996">IF(AND($M670=3,$K673=1,$M674=3,$K677=0),$L674-$L670,IF(AND($M670=3,$K673=1,$M678=3,$K681=0),$L678-$L670,IF(AND($M670=3,$K673=1,$M682=3,$K685=0),$L682-$L670,IF(AND($M670=3,$K673=1,$M686=3,$K689=0),$L686-$L670,0))))</f>
        <v>0</v>
      </c>
      <c r="S670" s="49">
        <f t="shared" ref="S670" si="2997">IF(AND($M670=3,$K673=1,$M674=4,$K677=1),$L674-$L670,IF(AND($M670=3,$K673=1,$M678=4,$K681=1),$L678-$L670,IF(AND($M670=3,$K673=1,$M682=4,$K685=1),$L682-$L670,IF(AND($M670=3,$K673=1,$M686=4,$K689=1),$L686-$L670,0))))</f>
        <v>0</v>
      </c>
      <c r="T670" s="49">
        <f t="shared" ref="T670" si="2998">IF(AND($M670=4,$K673=1,$M674=4,$K677=0),$L674-$L670,IF(AND($M670=4,$K673=1,$M678=4,$K681=0),$L678-$L670,IF(AND($M672=3,$K673=1,$M682=4,$K685=0),$L682-$L670,IF(AND($M670=4,$K673=1,$M686=4,$K689=0),$L686-$L670,0))))</f>
        <v>0</v>
      </c>
      <c r="U670" s="49">
        <f t="shared" ref="U670" si="2999">IF(AND($M670=4,$K673=1,$M674=5,$K677=1),$L674-$L670,IF(AND($M670=4,$K673=1,$M678=5,$K681=1),$L678-$L670,IF(AND($M670=4,$K673=1,$M682=5,$K685=1),$L682-$L670,IF(AND($M670=4,$K673=1,$M686=5,$K689=1),$L686-$L670,0))))</f>
        <v>0</v>
      </c>
      <c r="V670" s="49">
        <f t="shared" ref="V670" si="3000">IF(AND($M670=5,$K673=1,$M674=5,$K677=0),$L674-$L670,IF(AND($M670=5,$K673=1,$M678=5,$K681=0),$L678-$L670,IF(AND($M672=5,$K673=1,$M682=5,$K685=0),$L682-$L670,IF(AND($M670=5,$K673=1,$M686=5,$K689=0),$L686-$L670,0))))</f>
        <v>0</v>
      </c>
      <c r="W670" s="49">
        <f t="shared" ref="W670" si="3001">IF(AND($M670=5,$K673=1,$M674=1,$K677=1),$L674-$L670,IF(AND($M670=5,$K673=1,$M678=1,$K681=1),$L678-$L670,IF(AND($M670=5,$K673=1,$M682=1,$K685=1),$L682-$L670,IF(AND($M670=5,$K673=1,$M686=1,$K689=1),$L686-$L670,0))))</f>
        <v>0</v>
      </c>
    </row>
    <row r="671" spans="9:23">
      <c r="I671" s="45" t="s">
        <v>1545</v>
      </c>
      <c r="J671" s="17">
        <f t="shared" si="2988"/>
        <v>31762146</v>
      </c>
      <c r="K671" s="49">
        <f t="shared" ref="K671" si="3002">J671*$B$2</f>
        <v>254097168</v>
      </c>
      <c r="L671" s="49"/>
    </row>
    <row r="672" spans="9:23">
      <c r="I672" s="45" t="s">
        <v>1549</v>
      </c>
      <c r="J672" s="17">
        <f t="shared" si="2988"/>
        <v>243</v>
      </c>
      <c r="K672" s="49">
        <f t="shared" ref="K672" si="3003">J672*1000000000</f>
        <v>243000000000</v>
      </c>
      <c r="L672" s="49"/>
    </row>
    <row r="673" spans="9:23">
      <c r="I673" s="45" t="s">
        <v>1226</v>
      </c>
      <c r="J673" s="17">
        <f t="shared" ref="J673" si="3004">HEX2DEC(RIGHT(I673))</f>
        <v>4</v>
      </c>
      <c r="K673" s="49">
        <f t="shared" ref="K673" si="3005">HEX2DEC(LEFT(RIGHT(I673,2),1))</f>
        <v>0</v>
      </c>
    </row>
    <row r="674" spans="9:23">
      <c r="I674" s="45" t="s">
        <v>1559</v>
      </c>
      <c r="J674" s="17">
        <f t="shared" ref="J674:J676" si="3006">HEX2DEC(I674)</f>
        <v>2122</v>
      </c>
      <c r="K674" s="49">
        <f t="shared" ref="K674" si="3007">J674*$B$3</f>
        <v>171.94566</v>
      </c>
      <c r="L674" s="49">
        <f t="shared" ref="L674" si="3008">K674+K675+K676</f>
        <v>244254100411.94565</v>
      </c>
      <c r="M674" s="50">
        <f t="shared" ref="M674" si="3009">J677+1</f>
        <v>2</v>
      </c>
      <c r="N674" s="49">
        <f t="shared" ref="N674" si="3010">IF(AND($M674=1,$K677=1,$M678=1,$K681=0),$L678-$L674,IF(AND($M674=1,$K677=1,$M682=1,$K685=0),$L682-$L674,IF(AND($M674=1,$K677=1,$M686=1,$K689=0),$L686-$L674,IF(AND($M674=1,$K677=1,$M690=1,$K693=0),$L690-$L674,0))))</f>
        <v>0</v>
      </c>
      <c r="O674" s="49">
        <f t="shared" ref="O674" si="3011">IF(AND($M674=1,$K677=1,$M678=2,$K681=1),$L678-$L674,IF(AND($M674=1,$K677=1,$M682=2,$K685=1),$L682-$L674,IF(AND($M674=1,$K677=1,$M686=2,$K689=1),$L686-$L674,IF(AND($M674=1,$K677=1,$M690=2,$K693=1),$L690-$L674,0))))</f>
        <v>0</v>
      </c>
      <c r="P674" s="49">
        <f t="shared" ref="P674" si="3012">IF(AND($M674=2,$K677=1,$M678=2,$K681=0),$L678-$L674,IF(AND($M674=2,$K677=1,$M682=2,$K685=0),$L682-$L674,IF(AND($M674=2,$K677=1,$M686=2,$K689=0),$L686-$L674,IF(AND($M674=2,$K677=1,$M690=2,$K693=0),$L690-$L674,0))))</f>
        <v>1020.3536682128906</v>
      </c>
      <c r="Q674" s="49">
        <f t="shared" ref="Q674" si="3013">IF(AND($M674=2,$K677=1,$M678=3,$K681=1),$L678-$L674,IF(AND($M674=2,$K677=1,$M682=3,$K685=1),$L682-$L674,IF(AND($M674=2,$K677=1,$M686=3,$K689=1),$L686-$L674,IF(AND($M674=2,$K677=1,$M690=3,$K693=1),$L690-$L674,0))))</f>
        <v>544.57406616210937</v>
      </c>
      <c r="R674" s="49">
        <f t="shared" ref="R674" si="3014">IF(AND($M674=3,$K677=1,$M678=3,$K681=0),$L678-$L674,IF(AND($M674=3,$K677=1,$M682=3,$K685=0),$L682-$L674,IF(AND($M674=3,$K677=1,$M686=3,$K689=0),$L686-$L674,IF(AND($M674=3,$K677=1,$M690=3,$K693=0),$L690-$L674,0))))</f>
        <v>0</v>
      </c>
      <c r="S674" s="49">
        <f t="shared" ref="S674" si="3015">IF(AND($M674=3,$K677=1,$M678=4,$K681=1),$L678-$L674,IF(AND($M674=3,$K677=1,$M682=4,$K685=1),$L682-$L674,IF(AND($M674=3,$K677=1,$M686=4,$K689=1),$L686-$L674,IF(AND($M674=3,$K677=1,$M690=4,$K693=1),$L690-$L674,0))))</f>
        <v>0</v>
      </c>
      <c r="T674" s="49">
        <f t="shared" ref="T674" si="3016">IF(AND($M674=4,$K677=1,$M678=4,$K681=0),$L678-$L674,IF(AND($M674=4,$K677=1,$M682=4,$K685=0),$L682-$L674,IF(AND($M676=3,$K677=1,$M686=4,$K689=0),$L686-$L674,IF(AND($M674=4,$K677=1,$M690=4,$K693=0),$L690-$L674,0))))</f>
        <v>0</v>
      </c>
      <c r="U674" s="49">
        <f t="shared" ref="U674" si="3017">IF(AND($M674=4,$K677=1,$M678=5,$K681=1),$L678-$L674,IF(AND($M674=4,$K677=1,$M682=5,$K685=1),$L682-$L674,IF(AND($M674=4,$K677=1,$M686=5,$K689=1),$L686-$L674,IF(AND($M674=4,$K677=1,$M690=5,$K693=1),$L690-$L674,0))))</f>
        <v>0</v>
      </c>
      <c r="V674" s="49">
        <f t="shared" ref="V674" si="3018">IF(AND($M674=5,$K677=1,$M678=5,$K681=0),$L678-$L674,IF(AND($M674=5,$K677=1,$M682=5,$K685=0),$L682-$L674,IF(AND($M676=5,$K677=1,$M686=5,$K689=0),$L686-$L674,IF(AND($M674=5,$K677=1,$M690=5,$K693=0),$L690-$L674,0))))</f>
        <v>0</v>
      </c>
      <c r="W674" s="49">
        <f t="shared" ref="W674" si="3019">IF(AND($M674=5,$K677=1,$M678=1,$K681=1),$L678-$L674,IF(AND($M674=5,$K677=1,$M682=1,$K685=1),$L682-$L674,IF(AND($M674=5,$K677=1,$M686=1,$K689=1),$L686-$L674,IF(AND($M674=5,$K677=1,$M690=1,$K693=1),$L690-$L674,0))))</f>
        <v>0</v>
      </c>
    </row>
    <row r="675" spans="9:23">
      <c r="I675" s="45" t="s">
        <v>1560</v>
      </c>
      <c r="J675" s="17">
        <f t="shared" si="3006"/>
        <v>31762530</v>
      </c>
      <c r="K675" s="49">
        <f t="shared" ref="K675" si="3020">J675*$B$2</f>
        <v>254100240</v>
      </c>
      <c r="L675" s="49"/>
    </row>
    <row r="676" spans="9:23">
      <c r="I676" s="45" t="s">
        <v>653</v>
      </c>
      <c r="J676" s="17">
        <f t="shared" si="3006"/>
        <v>244</v>
      </c>
      <c r="K676" s="49">
        <f t="shared" ref="K676" si="3021">J676*1000000000</f>
        <v>244000000000</v>
      </c>
      <c r="L676" s="49"/>
    </row>
    <row r="677" spans="9:23">
      <c r="I677" s="45" t="s">
        <v>437</v>
      </c>
      <c r="J677" s="17">
        <f t="shared" ref="J677" si="3022">HEX2DEC(RIGHT(I677))</f>
        <v>1</v>
      </c>
      <c r="K677" s="49">
        <f t="shared" ref="K677" si="3023">HEX2DEC(LEFT(RIGHT(I677,2),1))</f>
        <v>1</v>
      </c>
    </row>
    <row r="678" spans="9:23">
      <c r="I678" s="45" t="s">
        <v>1277</v>
      </c>
      <c r="J678" s="17">
        <f t="shared" ref="J678:J680" si="3024">HEX2DEC(I678)</f>
        <v>2524</v>
      </c>
      <c r="K678" s="49">
        <f t="shared" ref="K678" si="3025">J678*$B$3</f>
        <v>204.51972000000001</v>
      </c>
      <c r="L678" s="49">
        <f t="shared" ref="L678" si="3026">K678+K679+K680</f>
        <v>244254100956.51971</v>
      </c>
      <c r="M678" s="50">
        <f t="shared" ref="M678" si="3027">J681+1</f>
        <v>3</v>
      </c>
      <c r="N678" s="49">
        <f t="shared" ref="N678" si="3028">IF(AND($M678=1,$K681=1,$M682=1,$K685=0),$L682-$L678,IF(AND($M678=1,$K681=1,$M686=1,$K689=0),$L686-$L678,IF(AND($M678=1,$K681=1,$M690=1,$K693=0),$L690-$L678,IF(AND($M678=1,$K681=1,$M694=1,$K697=0),$L694-$L678,0))))</f>
        <v>0</v>
      </c>
      <c r="O678" s="49">
        <f t="shared" ref="O678" si="3029">IF(AND($M678=1,$K681=1,$M682=2,$K685=1),$L682-$L678,IF(AND($M678=1,$K681=1,$M686=2,$K689=1),$L686-$L678,IF(AND($M678=1,$K681=1,$M690=2,$K693=1),$L690-$L678,IF(AND($M678=1,$K681=1,$M694=2,$K697=1),$L694-$L678,0))))</f>
        <v>0</v>
      </c>
      <c r="P678" s="49">
        <f t="shared" ref="P678" si="3030">IF(AND($M678=2,$K681=1,$M682=2,$K685=0),$L682-$L678,IF(AND($M678=2,$K681=1,$M686=2,$K689=0),$L686-$L678,IF(AND($M678=2,$K681=1,$M690=2,$K693=0),$L690-$L678,IF(AND($M678=2,$K681=1,$M694=2,$K697=0),$L694-$L678,0))))</f>
        <v>0</v>
      </c>
      <c r="Q678" s="49">
        <f t="shared" ref="Q678" si="3031">IF(AND($M678=2,$K681=1,$M682=3,$K685=1),$L682-$L678,IF(AND($M678=2,$K681=1,$M686=3,$K689=1),$L686-$L678,IF(AND($M678=2,$K681=1,$M690=3,$K693=1),$L690-$L678,IF(AND($M678=2,$K681=1,$M694=3,$K697=1),$L694-$L678,0))))</f>
        <v>0</v>
      </c>
      <c r="R678" s="49">
        <f t="shared" ref="R678" si="3032">IF(AND($M678=3,$K681=1,$M682=3,$K685=0),$L682-$L678,IF(AND($M678=3,$K681=1,$M686=3,$K689=0),$L686-$L678,IF(AND($M678=3,$K681=1,$M690=3,$K693=0),$L690-$L678,IF(AND($M678=3,$K681=1,$M694=3,$K697=0),$L694-$L678,0))))</f>
        <v>962.7413330078125</v>
      </c>
      <c r="S678" s="49">
        <f t="shared" ref="S678" si="3033">IF(AND($M678=3,$K681=1,$M682=4,$K685=1),$L682-$L678,IF(AND($M678=3,$K681=1,$M686=4,$K689=1),$L686-$L678,IF(AND($M678=3,$K681=1,$M690=4,$K693=1),$L690-$L678,IF(AND($M678=3,$K681=1,$M694=4,$K697=1),$L694-$L678,0))))</f>
        <v>9451.3111267089844</v>
      </c>
      <c r="T678" s="49">
        <f t="shared" ref="T678" si="3034">IF(AND($M678=4,$K681=1,$M682=4,$K685=0),$L682-$L678,IF(AND($M678=4,$K681=1,$M686=4,$K689=0),$L686-$L678,IF(AND($M680=3,$K681=1,$M690=4,$K693=0),$L690-$L678,IF(AND($M678=4,$K681=1,$M694=4,$K697=0),$L694-$L678,0))))</f>
        <v>0</v>
      </c>
      <c r="U678" s="49">
        <f t="shared" ref="U678" si="3035">IF(AND($M678=4,$K681=1,$M682=5,$K685=1),$L682-$L678,IF(AND($M678=4,$K681=1,$M686=5,$K689=1),$L686-$L678,IF(AND($M678=4,$K681=1,$M690=5,$K693=1),$L690-$L678,IF(AND($M678=4,$K681=1,$M694=5,$K697=1),$L694-$L678,0))))</f>
        <v>0</v>
      </c>
      <c r="V678" s="49">
        <f t="shared" ref="V678" si="3036">IF(AND($M678=5,$K681=1,$M682=5,$K685=0),$L682-$L678,IF(AND($M678=5,$K681=1,$M686=5,$K689=0),$L686-$L678,IF(AND($M680=5,$K681=1,$M690=5,$K693=0),$L690-$L678,IF(AND($M678=5,$K681=1,$M694=5,$K697=0),$L694-$L678,0))))</f>
        <v>0</v>
      </c>
      <c r="W678" s="49">
        <f t="shared" ref="W678" si="3037">IF(AND($M678=5,$K681=1,$M682=1,$K685=1),$L682-$L678,IF(AND($M678=5,$K681=1,$M686=1,$K689=1),$L686-$L678,IF(AND($M678=5,$K681=1,$M690=1,$K693=1),$L690-$L678,IF(AND($M678=5,$K681=1,$M694=1,$K697=1),$L694-$L678,0))))</f>
        <v>0</v>
      </c>
    </row>
    <row r="679" spans="9:23">
      <c r="I679" s="45" t="s">
        <v>1561</v>
      </c>
      <c r="J679" s="17">
        <f t="shared" si="3024"/>
        <v>31762594</v>
      </c>
      <c r="K679" s="49">
        <f t="shared" ref="K679" si="3038">J679*$B$2</f>
        <v>254100752</v>
      </c>
      <c r="L679" s="49"/>
    </row>
    <row r="680" spans="9:23">
      <c r="I680" s="45" t="s">
        <v>653</v>
      </c>
      <c r="J680" s="17">
        <f t="shared" si="3024"/>
        <v>244</v>
      </c>
      <c r="K680" s="49">
        <f t="shared" ref="K680" si="3039">J680*1000000000</f>
        <v>244000000000</v>
      </c>
      <c r="L680" s="49"/>
    </row>
    <row r="681" spans="9:23">
      <c r="I681" s="45" t="s">
        <v>482</v>
      </c>
      <c r="J681" s="17">
        <f t="shared" ref="J681" si="3040">HEX2DEC(RIGHT(I681))</f>
        <v>2</v>
      </c>
      <c r="K681" s="49">
        <f t="shared" ref="K681" si="3041">HEX2DEC(LEFT(RIGHT(I681,2),1))</f>
        <v>1</v>
      </c>
    </row>
    <row r="682" spans="9:23">
      <c r="I682" s="45" t="s">
        <v>1562</v>
      </c>
      <c r="J682" s="17">
        <f t="shared" ref="J682:J684" si="3042">HEX2DEC(I682)</f>
        <v>2077</v>
      </c>
      <c r="K682" s="49">
        <f t="shared" ref="K682" si="3043">J682*$B$3</f>
        <v>168.29931000000002</v>
      </c>
      <c r="L682" s="49">
        <f t="shared" ref="L682" si="3044">K682+K683+K684</f>
        <v>244254101432.29932</v>
      </c>
      <c r="M682" s="50">
        <f t="shared" ref="M682" si="3045">J685+1</f>
        <v>2</v>
      </c>
      <c r="N682" s="49">
        <f t="shared" ref="N682" si="3046">IF(AND($M682=1,$K685=1,$M686=1,$K689=0),$L686-$L682,IF(AND($M682=1,$K685=1,$M690=1,$K693=0),$L690-$L682,IF(AND($M682=1,$K685=1,$M694=1,$K697=0),$L694-$L682,IF(AND($M682=1,$K685=1,$M698=1,$K701=0),$L698-$L682,0))))</f>
        <v>0</v>
      </c>
      <c r="O682" s="49">
        <f t="shared" ref="O682" si="3047">IF(AND($M682=1,$K685=1,$M686=2,$K689=1),$L686-$L682,IF(AND($M682=1,$K685=1,$M690=2,$K693=1),$L690-$L682,IF(AND($M682=1,$K685=1,$M694=2,$K697=1),$L694-$L682,IF(AND($M682=1,$K685=1,$M698=2,$K701=1),$L698-$L682,0))))</f>
        <v>0</v>
      </c>
      <c r="P682" s="49">
        <f t="shared" ref="P682" si="3048">IF(AND($M682=2,$K685=1,$M686=2,$K689=0),$L686-$L682,IF(AND($M682=2,$K685=1,$M690=2,$K693=0),$L690-$L682,IF(AND($M682=2,$K685=1,$M694=2,$K697=0),$L694-$L682,IF(AND($M682=2,$K685=1,$M698=2,$K701=0),$L698-$L682,0))))</f>
        <v>0</v>
      </c>
      <c r="Q682" s="49">
        <f t="shared" ref="Q682" si="3049">IF(AND($M682=2,$K685=1,$M686=3,$K689=1),$L686-$L682,IF(AND($M682=2,$K685=1,$M690=3,$K693=1),$L690-$L682,IF(AND($M682=2,$K685=1,$M694=3,$K697=1),$L694-$L682,IF(AND($M682=2,$K685=1,$M698=3,$K701=1),$L698-$L682,0))))</f>
        <v>0</v>
      </c>
      <c r="R682" s="49">
        <f t="shared" ref="R682" si="3050">IF(AND($M682=3,$K685=1,$M686=3,$K689=0),$L686-$L682,IF(AND($M682=3,$K685=1,$M690=3,$K693=0),$L690-$L682,IF(AND($M682=3,$K685=1,$M694=3,$K697=0),$L694-$L682,IF(AND($M682=3,$K685=1,$M698=3,$K701=0),$L698-$L682,0))))</f>
        <v>0</v>
      </c>
      <c r="S682" s="49">
        <f t="shared" ref="S682" si="3051">IF(AND($M682=3,$K685=1,$M686=4,$K689=1),$L686-$L682,IF(AND($M682=3,$K685=1,$M690=4,$K693=1),$L690-$L682,IF(AND($M682=3,$K685=1,$M694=4,$K697=1),$L694-$L682,IF(AND($M682=3,$K685=1,$M698=4,$K701=1),$L698-$L682,0))))</f>
        <v>0</v>
      </c>
      <c r="T682" s="49">
        <f t="shared" ref="T682" si="3052">IF(AND($M682=4,$K685=1,$M686=4,$K689=0),$L686-$L682,IF(AND($M682=4,$K685=1,$M690=4,$K693=0),$L690-$L682,IF(AND($M684=3,$K685=1,$M694=4,$K697=0),$L694-$L682,IF(AND($M682=4,$K685=1,$M698=4,$K701=0),$L698-$L682,0))))</f>
        <v>0</v>
      </c>
      <c r="U682" s="49">
        <f t="shared" ref="U682" si="3053">IF(AND($M682=4,$K685=1,$M686=5,$K689=1),$L686-$L682,IF(AND($M682=4,$K685=1,$M690=5,$K693=1),$L690-$L682,IF(AND($M682=4,$K685=1,$M694=5,$K697=1),$L694-$L682,IF(AND($M682=4,$K685=1,$M698=5,$K701=1),$L698-$L682,0))))</f>
        <v>0</v>
      </c>
      <c r="V682" s="49">
        <f t="shared" ref="V682" si="3054">IF(AND($M682=5,$K685=1,$M686=5,$K689=0),$L686-$L682,IF(AND($M682=5,$K685=1,$M690=5,$K693=0),$L690-$L682,IF(AND($M684=5,$K685=1,$M694=5,$K697=0),$L694-$L682,IF(AND($M682=5,$K685=1,$M698=5,$K701=0),$L698-$L682,0))))</f>
        <v>0</v>
      </c>
      <c r="W682" s="49">
        <f t="shared" ref="W682" si="3055">IF(AND($M682=5,$K685=1,$M686=1,$K689=1),$L686-$L682,IF(AND($M682=5,$K685=1,$M690=1,$K693=1),$L690-$L682,IF(AND($M682=5,$K685=1,$M694=1,$K697=1),$L694-$L682,IF(AND($M682=5,$K685=1,$M698=1,$K701=1),$L698-$L682,0))))</f>
        <v>0</v>
      </c>
    </row>
    <row r="683" spans="9:23">
      <c r="I683" s="45" t="s">
        <v>1563</v>
      </c>
      <c r="J683" s="17">
        <f t="shared" si="3042"/>
        <v>31762658</v>
      </c>
      <c r="K683" s="49">
        <f t="shared" ref="K683" si="3056">J683*$B$2</f>
        <v>254101264</v>
      </c>
      <c r="L683" s="49"/>
    </row>
    <row r="684" spans="9:23">
      <c r="I684" s="45" t="s">
        <v>653</v>
      </c>
      <c r="J684" s="17">
        <f t="shared" si="3042"/>
        <v>244</v>
      </c>
      <c r="K684" s="49">
        <f t="shared" ref="K684" si="3057">J684*1000000000</f>
        <v>244000000000</v>
      </c>
      <c r="L684" s="49"/>
    </row>
    <row r="685" spans="9:23">
      <c r="I685" s="45" t="s">
        <v>484</v>
      </c>
      <c r="J685" s="17">
        <f t="shared" ref="J685" si="3058">HEX2DEC(RIGHT(I685))</f>
        <v>1</v>
      </c>
      <c r="K685" s="49">
        <f t="shared" ref="K685" si="3059">HEX2DEC(LEFT(RIGHT(I685,2),1))</f>
        <v>0</v>
      </c>
    </row>
    <row r="686" spans="9:23">
      <c r="I686" s="45" t="s">
        <v>1564</v>
      </c>
      <c r="J686" s="17">
        <f t="shared" ref="J686:J688" si="3060">HEX2DEC(I686)</f>
        <v>1768</v>
      </c>
      <c r="K686" s="49">
        <f t="shared" ref="K686" si="3061">J686*$B$3</f>
        <v>143.26104000000001</v>
      </c>
      <c r="L686" s="49">
        <f t="shared" ref="L686" si="3062">K686+K687+K688</f>
        <v>244254101919.26105</v>
      </c>
      <c r="M686" s="50">
        <f t="shared" ref="M686" si="3063">J689+1</f>
        <v>3</v>
      </c>
      <c r="N686" s="49">
        <f t="shared" ref="N686" si="3064">IF(AND($M686=1,$K689=1,$M690=1,$K693=0),$L690-$L686,IF(AND($M686=1,$K689=1,$M694=1,$K697=0),$L694-$L686,IF(AND($M686=1,$K689=1,$M698=1,$K701=0),$L698-$L686,IF(AND($M686=1,$K689=1,$M702=1,$K705=0),$L702-$L686,0))))</f>
        <v>0</v>
      </c>
      <c r="O686" s="49">
        <f t="shared" ref="O686" si="3065">IF(AND($M686=1,$K689=1,$M690=2,$K693=1),$L690-$L686,IF(AND($M686=1,$K689=1,$M694=2,$K697=1),$L694-$L686,IF(AND($M686=1,$K689=1,$M698=2,$K701=1),$L698-$L686,IF(AND($M686=1,$K689=1,$M702=2,$K705=1),$L702-$L686,0))))</f>
        <v>0</v>
      </c>
      <c r="P686" s="49">
        <f t="shared" ref="P686" si="3066">IF(AND($M686=2,$K689=1,$M690=2,$K693=0),$L690-$L686,IF(AND($M686=2,$K689=1,$M694=2,$K697=0),$L694-$L686,IF(AND($M686=2,$K689=1,$M698=2,$K701=0),$L698-$L686,IF(AND($M686=2,$K689=1,$M702=2,$K705=0),$L702-$L686,0))))</f>
        <v>0</v>
      </c>
      <c r="Q686" s="49">
        <f t="shared" ref="Q686" si="3067">IF(AND($M686=2,$K689=1,$M690=3,$K693=1),$L690-$L686,IF(AND($M686=2,$K689=1,$M694=3,$K697=1),$L694-$L686,IF(AND($M686=2,$K689=1,$M698=3,$K701=1),$L698-$L686,IF(AND($M686=2,$K689=1,$M702=3,$K705=1),$L702-$L686,0))))</f>
        <v>0</v>
      </c>
      <c r="R686" s="49">
        <f t="shared" ref="R686" si="3068">IF(AND($M686=3,$K689=1,$M690=3,$K693=0),$L690-$L686,IF(AND($M686=3,$K689=1,$M694=3,$K697=0),$L694-$L686,IF(AND($M686=3,$K689=1,$M698=3,$K701=0),$L698-$L686,IF(AND($M686=3,$K689=1,$M702=3,$K705=0),$L702-$L686,0))))</f>
        <v>0</v>
      </c>
      <c r="S686" s="49">
        <f t="shared" ref="S686" si="3069">IF(AND($M686=3,$K689=1,$M690=4,$K693=1),$L690-$L686,IF(AND($M686=3,$K689=1,$M694=4,$K697=1),$L694-$L686,IF(AND($M686=3,$K689=1,$M698=4,$K701=1),$L698-$L686,IF(AND($M686=3,$K689=1,$M702=4,$K705=1),$L702-$L686,0))))</f>
        <v>0</v>
      </c>
      <c r="T686" s="49">
        <f t="shared" ref="T686" si="3070">IF(AND($M686=4,$K689=1,$M690=4,$K693=0),$L690-$L686,IF(AND($M686=4,$K689=1,$M694=4,$K697=0),$L694-$L686,IF(AND($M688=3,$K689=1,$M698=4,$K701=0),$L698-$L686,IF(AND($M686=4,$K689=1,$M702=4,$K705=0),$L702-$L686,0))))</f>
        <v>0</v>
      </c>
      <c r="U686" s="49">
        <f t="shared" ref="U686" si="3071">IF(AND($M686=4,$K689=1,$M690=5,$K693=1),$L690-$L686,IF(AND($M686=4,$K689=1,$M694=5,$K697=1),$L694-$L686,IF(AND($M686=4,$K689=1,$M698=5,$K701=1),$L698-$L686,IF(AND($M686=4,$K689=1,$M702=5,$K705=1),$L702-$L686,0))))</f>
        <v>0</v>
      </c>
      <c r="V686" s="49">
        <f t="shared" ref="V686" si="3072">IF(AND($M686=5,$K689=1,$M690=5,$K693=0),$L690-$L686,IF(AND($M686=5,$K689=1,$M694=5,$K697=0),$L694-$L686,IF(AND($M688=5,$K689=1,$M698=5,$K701=0),$L698-$L686,IF(AND($M686=5,$K689=1,$M702=5,$K705=0),$L702-$L686,0))))</f>
        <v>0</v>
      </c>
      <c r="W686" s="49">
        <f t="shared" ref="W686" si="3073">IF(AND($M686=5,$K689=1,$M690=1,$K693=1),$L690-$L686,IF(AND($M686=5,$K689=1,$M694=1,$K697=1),$L694-$L686,IF(AND($M686=5,$K689=1,$M698=1,$K701=1),$L698-$L686,IF(AND($M686=5,$K689=1,$M702=1,$K705=1),$L702-$L686,0))))</f>
        <v>0</v>
      </c>
    </row>
    <row r="687" spans="9:23">
      <c r="I687" s="45" t="s">
        <v>1565</v>
      </c>
      <c r="J687" s="17">
        <f t="shared" si="3060"/>
        <v>31762722</v>
      </c>
      <c r="K687" s="49">
        <f t="shared" ref="K687" si="3074">J687*$B$2</f>
        <v>254101776</v>
      </c>
      <c r="L687" s="49"/>
    </row>
    <row r="688" spans="9:23">
      <c r="I688" s="45" t="s">
        <v>653</v>
      </c>
      <c r="J688" s="17">
        <f t="shared" si="3060"/>
        <v>244</v>
      </c>
      <c r="K688" s="49">
        <f t="shared" ref="K688" si="3075">J688*1000000000</f>
        <v>244000000000</v>
      </c>
      <c r="L688" s="49"/>
    </row>
    <row r="689" spans="9:23">
      <c r="I689" s="45" t="s">
        <v>706</v>
      </c>
      <c r="J689" s="17">
        <f t="shared" ref="J689" si="3076">HEX2DEC(RIGHT(I689))</f>
        <v>2</v>
      </c>
      <c r="K689" s="49">
        <f t="shared" ref="K689" si="3077">HEX2DEC(LEFT(RIGHT(I689,2),1))</f>
        <v>0</v>
      </c>
    </row>
    <row r="690" spans="9:23">
      <c r="I690" s="45" t="s">
        <v>1566</v>
      </c>
      <c r="J690" s="17">
        <f t="shared" ref="J690:J692" si="3078">HEX2DEC(I690)</f>
        <v>5428</v>
      </c>
      <c r="K690" s="49">
        <f t="shared" ref="K690" si="3079">J690*$B$3</f>
        <v>439.83084000000002</v>
      </c>
      <c r="L690" s="49">
        <f t="shared" ref="L690" si="3080">K690+K691+K692</f>
        <v>244254110407.83084</v>
      </c>
      <c r="M690" s="50">
        <f t="shared" ref="M690" si="3081">J693+1</f>
        <v>4</v>
      </c>
      <c r="N690" s="49">
        <f t="shared" ref="N690" si="3082">IF(AND($M690=1,$K693=1,$M694=1,$K697=0),$L694-$L690,IF(AND($M690=1,$K693=1,$M698=1,$K701=0),$L698-$L690,IF(AND($M690=1,$K693=1,$M702=1,$K705=0),$L702-$L690,IF(AND($M690=1,$K693=1,$M706=1,$K709=0),$L706-$L690,0))))</f>
        <v>0</v>
      </c>
      <c r="O690" s="49">
        <f t="shared" ref="O690" si="3083">IF(AND($M690=1,$K693=1,$M694=2,$K697=1),$L694-$L690,IF(AND($M690=1,$K693=1,$M698=2,$K701=1),$L698-$L690,IF(AND($M690=1,$K693=1,$M702=2,$K705=1),$L702-$L690,IF(AND($M690=1,$K693=1,$M706=2,$K709=1),$L706-$L690,0))))</f>
        <v>0</v>
      </c>
      <c r="P690" s="49">
        <f t="shared" ref="P690" si="3084">IF(AND($M690=2,$K693=1,$M694=2,$K697=0),$L694-$L690,IF(AND($M690=2,$K693=1,$M698=2,$K701=0),$L698-$L690,IF(AND($M690=2,$K693=1,$M702=2,$K705=0),$L702-$L690,IF(AND($M690=2,$K693=1,$M706=2,$K709=0),$L706-$L690,0))))</f>
        <v>0</v>
      </c>
      <c r="Q690" s="49">
        <f t="shared" ref="Q690" si="3085">IF(AND($M690=2,$K693=1,$M694=3,$K697=1),$L694-$L690,IF(AND($M690=2,$K693=1,$M698=3,$K701=1),$L698-$L690,IF(AND($M690=2,$K693=1,$M702=3,$K705=1),$L702-$L690,IF(AND($M690=2,$K693=1,$M706=3,$K709=1),$L706-$L690,0))))</f>
        <v>0</v>
      </c>
      <c r="R690" s="49">
        <f t="shared" ref="R690" si="3086">IF(AND($M690=3,$K693=1,$M694=3,$K697=0),$L694-$L690,IF(AND($M690=3,$K693=1,$M698=3,$K701=0),$L698-$L690,IF(AND($M690=3,$K693=1,$M702=3,$K705=0),$L702-$L690,IF(AND($M690=3,$K693=1,$M706=3,$K709=0),$L706-$L690,0))))</f>
        <v>0</v>
      </c>
      <c r="S690" s="49">
        <f t="shared" ref="S690" si="3087">IF(AND($M690=3,$K693=1,$M694=4,$K697=1),$L694-$L690,IF(AND($M690=3,$K693=1,$M698=4,$K701=1),$L698-$L690,IF(AND($M690=3,$K693=1,$M702=4,$K705=1),$L702-$L690,IF(AND($M690=3,$K693=1,$M706=4,$K709=1),$L706-$L690,0))))</f>
        <v>0</v>
      </c>
      <c r="T690" s="49">
        <f t="shared" ref="T690" si="3088">IF(AND($M690=4,$K693=1,$M694=4,$K697=0),$L694-$L690,IF(AND($M690=4,$K693=1,$M698=4,$K701=0),$L698-$L690,IF(AND($M692=3,$K693=1,$M702=4,$K705=0),$L702-$L690,IF(AND($M690=4,$K693=1,$M706=4,$K709=0),$L706-$L690,0))))</f>
        <v>1020.5967407226562</v>
      </c>
      <c r="U690" s="49">
        <f t="shared" ref="U690" si="3089">IF(AND($M690=4,$K693=1,$M694=5,$K697=1),$L694-$L690,IF(AND($M690=4,$K693=1,$M698=5,$K701=1),$L698-$L690,IF(AND($M690=4,$K693=1,$M702=5,$K705=1),$L702-$L690,IF(AND($M690=4,$K693=1,$M706=5,$K709=1),$L706-$L690,0))))</f>
        <v>12324.463500976563</v>
      </c>
      <c r="V690" s="49">
        <f t="shared" ref="V690" si="3090">IF(AND($M690=5,$K693=1,$M694=5,$K697=0),$L694-$L690,IF(AND($M690=5,$K693=1,$M698=5,$K701=0),$L698-$L690,IF(AND($M692=5,$K693=1,$M702=5,$K705=0),$L702-$L690,IF(AND($M690=5,$K693=1,$M706=5,$K709=0),$L706-$L690,0))))</f>
        <v>0</v>
      </c>
      <c r="W690" s="49">
        <f t="shared" ref="W690" si="3091">IF(AND($M690=5,$K693=1,$M694=1,$K697=1),$L694-$L690,IF(AND($M690=5,$K693=1,$M698=1,$K701=1),$L698-$L690,IF(AND($M690=5,$K693=1,$M702=1,$K705=1),$L702-$L690,IF(AND($M690=5,$K693=1,$M706=1,$K709=1),$L706-$L690,0))))</f>
        <v>0</v>
      </c>
    </row>
    <row r="691" spans="9:23">
      <c r="I691" s="45" t="s">
        <v>1567</v>
      </c>
      <c r="J691" s="17">
        <f t="shared" si="3078"/>
        <v>31763746</v>
      </c>
      <c r="K691" s="49">
        <f t="shared" ref="K691" si="3092">J691*$B$2</f>
        <v>254109968</v>
      </c>
      <c r="L691" s="49"/>
    </row>
    <row r="692" spans="9:23">
      <c r="I692" s="45" t="s">
        <v>653</v>
      </c>
      <c r="J692" s="17">
        <f t="shared" si="3078"/>
        <v>244</v>
      </c>
      <c r="K692" s="49">
        <f t="shared" ref="K692" si="3093">J692*1000000000</f>
        <v>244000000000</v>
      </c>
      <c r="L692" s="49"/>
    </row>
    <row r="693" spans="9:23">
      <c r="I693" s="45" t="s">
        <v>491</v>
      </c>
      <c r="J693" s="17">
        <f t="shared" ref="J693" si="3094">HEX2DEC(RIGHT(I693))</f>
        <v>3</v>
      </c>
      <c r="K693" s="49">
        <f t="shared" ref="K693" si="3095">HEX2DEC(LEFT(RIGHT(I693,2),1))</f>
        <v>1</v>
      </c>
    </row>
    <row r="694" spans="9:23">
      <c r="I694" s="45" t="s">
        <v>693</v>
      </c>
      <c r="J694" s="17">
        <f t="shared" ref="J694:J696" si="3096">HEX2DEC(I694)</f>
        <v>5386</v>
      </c>
      <c r="K694" s="49">
        <f t="shared" ref="K694" si="3097">J694*$B$3</f>
        <v>436.42758000000003</v>
      </c>
      <c r="L694" s="49">
        <f t="shared" ref="L694" si="3098">K694+K695+K696</f>
        <v>244254111428.42758</v>
      </c>
      <c r="M694" s="50">
        <f t="shared" ref="M694" si="3099">J697+1</f>
        <v>4</v>
      </c>
      <c r="N694" s="49">
        <f t="shared" ref="N694" si="3100">IF(AND($M694=1,$K697=1,$M698=1,$K701=0),$L698-$L694,IF(AND($M694=1,$K697=1,$M702=1,$K705=0),$L702-$L694,IF(AND($M694=1,$K697=1,$M706=1,$K709=0),$L706-$L694,IF(AND($M694=1,$K697=1,$M710=1,$K713=0),$L710-$L694,0))))</f>
        <v>0</v>
      </c>
      <c r="O694" s="49">
        <f t="shared" ref="O694" si="3101">IF(AND($M694=1,$K697=1,$M698=2,$K701=1),$L698-$L694,IF(AND($M694=1,$K697=1,$M702=2,$K705=1),$L702-$L694,IF(AND($M694=1,$K697=1,$M706=2,$K709=1),$L706-$L694,IF(AND($M694=1,$K697=1,$M710=2,$K713=1),$L710-$L694,0))))</f>
        <v>0</v>
      </c>
      <c r="P694" s="49">
        <f t="shared" ref="P694" si="3102">IF(AND($M694=2,$K697=1,$M698=2,$K701=0),$L698-$L694,IF(AND($M694=2,$K697=1,$M702=2,$K705=0),$L702-$L694,IF(AND($M694=2,$K697=1,$M706=2,$K709=0),$L706-$L694,IF(AND($M694=2,$K697=1,$M710=2,$K713=0),$L710-$L694,0))))</f>
        <v>0</v>
      </c>
      <c r="Q694" s="49">
        <f t="shared" ref="Q694" si="3103">IF(AND($M694=2,$K697=1,$M698=3,$K701=1),$L698-$L694,IF(AND($M694=2,$K697=1,$M702=3,$K705=1),$L702-$L694,IF(AND($M694=2,$K697=1,$M706=3,$K709=1),$L706-$L694,IF(AND($M694=2,$K697=1,$M710=3,$K713=1),$L710-$L694,0))))</f>
        <v>0</v>
      </c>
      <c r="R694" s="49">
        <f t="shared" ref="R694" si="3104">IF(AND($M694=3,$K697=1,$M698=3,$K701=0),$L698-$L694,IF(AND($M694=3,$K697=1,$M702=3,$K705=0),$L702-$L694,IF(AND($M694=3,$K697=1,$M706=3,$K709=0),$L706-$L694,IF(AND($M694=3,$K697=1,$M710=3,$K713=0),$L710-$L694,0))))</f>
        <v>0</v>
      </c>
      <c r="S694" s="49">
        <f t="shared" ref="S694" si="3105">IF(AND($M694=3,$K697=1,$M698=4,$K701=1),$L698-$L694,IF(AND($M694=3,$K697=1,$M702=4,$K705=1),$L702-$L694,IF(AND($M694=3,$K697=1,$M706=4,$K709=1),$L706-$L694,IF(AND($M694=3,$K697=1,$M710=4,$K713=1),$L710-$L694,0))))</f>
        <v>0</v>
      </c>
      <c r="T694" s="49">
        <f t="shared" ref="T694" si="3106">IF(AND($M694=4,$K697=1,$M698=4,$K701=0),$L698-$L694,IF(AND($M694=4,$K697=1,$M702=4,$K705=0),$L702-$L694,IF(AND($M696=3,$K697=1,$M706=4,$K709=0),$L706-$L694,IF(AND($M694=4,$K697=1,$M710=4,$K713=0),$L710-$L694,0))))</f>
        <v>0</v>
      </c>
      <c r="U694" s="49">
        <f t="shared" ref="U694" si="3107">IF(AND($M694=4,$K697=1,$M698=5,$K701=1),$L698-$L694,IF(AND($M694=4,$K697=1,$M702=5,$K705=1),$L702-$L694,IF(AND($M694=4,$K697=1,$M706=5,$K709=1),$L706-$L694,IF(AND($M694=4,$K697=1,$M710=5,$K713=1),$L710-$L694,0))))</f>
        <v>0</v>
      </c>
      <c r="V694" s="49">
        <f t="shared" ref="V694" si="3108">IF(AND($M694=5,$K697=1,$M698=5,$K701=0),$L698-$L694,IF(AND($M694=5,$K697=1,$M702=5,$K705=0),$L702-$L694,IF(AND($M696=5,$K697=1,$M706=5,$K709=0),$L706-$L694,IF(AND($M694=5,$K697=1,$M710=5,$K713=0),$L710-$L694,0))))</f>
        <v>0</v>
      </c>
      <c r="W694" s="49">
        <f t="shared" ref="W694" si="3109">IF(AND($M694=5,$K697=1,$M698=1,$K701=1),$L698-$L694,IF(AND($M694=5,$K697=1,$M702=1,$K705=1),$L702-$L694,IF(AND($M694=5,$K697=1,$M706=1,$K709=1),$L706-$L694,IF(AND($M694=5,$K697=1,$M710=1,$K713=1),$L710-$L694,0))))</f>
        <v>0</v>
      </c>
    </row>
    <row r="695" spans="9:23">
      <c r="I695" s="45" t="s">
        <v>1568</v>
      </c>
      <c r="J695" s="17">
        <f t="shared" si="3096"/>
        <v>31763874</v>
      </c>
      <c r="K695" s="49">
        <f t="shared" ref="K695" si="3110">J695*$B$2</f>
        <v>254110992</v>
      </c>
      <c r="L695" s="49"/>
    </row>
    <row r="696" spans="9:23">
      <c r="I696" s="45" t="s">
        <v>653</v>
      </c>
      <c r="J696" s="17">
        <f t="shared" si="3096"/>
        <v>244</v>
      </c>
      <c r="K696" s="49">
        <f t="shared" ref="K696" si="3111">J696*1000000000</f>
        <v>244000000000</v>
      </c>
      <c r="L696" s="49"/>
    </row>
    <row r="697" spans="9:23">
      <c r="I697" s="45" t="s">
        <v>1225</v>
      </c>
      <c r="J697" s="17">
        <f t="shared" ref="J697" si="3112">HEX2DEC(RIGHT(I697))</f>
        <v>3</v>
      </c>
      <c r="K697" s="49">
        <f t="shared" ref="K697" si="3113">HEX2DEC(LEFT(RIGHT(I697,2),1))</f>
        <v>0</v>
      </c>
    </row>
    <row r="698" spans="9:23">
      <c r="I698" s="45" t="s">
        <v>1569</v>
      </c>
      <c r="J698" s="17">
        <f t="shared" ref="J698:J700" si="3114">HEX2DEC(I698)</f>
        <v>5878</v>
      </c>
      <c r="K698" s="49">
        <f t="shared" ref="K698" si="3115">J698*$B$3</f>
        <v>476.29434000000003</v>
      </c>
      <c r="L698" s="49">
        <f t="shared" ref="L698" si="3116">K698+K699+K700</f>
        <v>244254122732.29434</v>
      </c>
      <c r="M698" s="50">
        <f t="shared" ref="M698" si="3117">J701+1</f>
        <v>5</v>
      </c>
      <c r="N698" s="49">
        <f t="shared" ref="N698" si="3118">IF(AND($M698=1,$K701=1,$M702=1,$K705=0),$L702-$L698,IF(AND($M698=1,$K701=1,$M706=1,$K709=0),$L706-$L698,IF(AND($M698=1,$K701=1,$M710=1,$K713=0),$L710-$L698,IF(AND($M698=1,$K701=1,$M714=1,$K717=0),$L714-$L698,0))))</f>
        <v>0</v>
      </c>
      <c r="O698" s="49">
        <f t="shared" ref="O698" si="3119">IF(AND($M698=1,$K701=1,$M702=2,$K705=1),$L702-$L698,IF(AND($M698=1,$K701=1,$M706=2,$K709=1),$L706-$L698,IF(AND($M698=1,$K701=1,$M710=2,$K713=1),$L710-$L698,IF(AND($M698=1,$K701=1,$M714=2,$K717=1),$L714-$L698,0))))</f>
        <v>0</v>
      </c>
      <c r="P698" s="49">
        <f t="shared" ref="P698" si="3120">IF(AND($M698=2,$K701=1,$M702=2,$K705=0),$L702-$L698,IF(AND($M698=2,$K701=1,$M706=2,$K709=0),$L706-$L698,IF(AND($M698=2,$K701=1,$M710=2,$K713=0),$L710-$L698,IF(AND($M698=2,$K701=1,$M714=2,$K717=0),$L714-$L698,0))))</f>
        <v>0</v>
      </c>
      <c r="Q698" s="49">
        <f t="shared" ref="Q698" si="3121">IF(AND($M698=2,$K701=1,$M702=3,$K705=1),$L702-$L698,IF(AND($M698=2,$K701=1,$M706=3,$K709=1),$L706-$L698,IF(AND($M698=2,$K701=1,$M710=3,$K713=1),$L710-$L698,IF(AND($M698=2,$K701=1,$M714=3,$K717=1),$L714-$L698,0))))</f>
        <v>0</v>
      </c>
      <c r="R698" s="49">
        <f t="shared" ref="R698" si="3122">IF(AND($M698=3,$K701=1,$M702=3,$K705=0),$L702-$L698,IF(AND($M698=3,$K701=1,$M706=3,$K709=0),$L706-$L698,IF(AND($M698=3,$K701=1,$M710=3,$K713=0),$L710-$L698,IF(AND($M698=3,$K701=1,$M714=3,$K717=0),$L714-$L698,0))))</f>
        <v>0</v>
      </c>
      <c r="S698" s="49">
        <f t="shared" ref="S698" si="3123">IF(AND($M698=3,$K701=1,$M702=4,$K705=1),$L702-$L698,IF(AND($M698=3,$K701=1,$M706=4,$K709=1),$L706-$L698,IF(AND($M698=3,$K701=1,$M710=4,$K713=1),$L710-$L698,IF(AND($M698=3,$K701=1,$M714=4,$K717=1),$L714-$L698,0))))</f>
        <v>0</v>
      </c>
      <c r="T698" s="49">
        <f t="shared" ref="T698" si="3124">IF(AND($M698=4,$K701=1,$M702=4,$K705=0),$L702-$L698,IF(AND($M698=4,$K701=1,$M706=4,$K709=0),$L706-$L698,IF(AND($M700=3,$K701=1,$M710=4,$K713=0),$L710-$L698,IF(AND($M698=4,$K701=1,$M714=4,$K717=0),$L714-$L698,0))))</f>
        <v>0</v>
      </c>
      <c r="U698" s="49">
        <f t="shared" ref="U698" si="3125">IF(AND($M698=4,$K701=1,$M702=5,$K705=1),$L702-$L698,IF(AND($M698=4,$K701=1,$M706=5,$K709=1),$L706-$L698,IF(AND($M698=4,$K701=1,$M710=5,$K713=1),$L710-$L698,IF(AND($M698=4,$K701=1,$M714=5,$K717=1),$L714-$L698,0))))</f>
        <v>0</v>
      </c>
      <c r="V698" s="49">
        <f t="shared" ref="V698" si="3126">IF(AND($M698=5,$K701=1,$M702=5,$K705=0),$L702-$L698,IF(AND($M698=5,$K701=1,$M706=5,$K709=0),$L706-$L698,IF(AND($M700=5,$K701=1,$M710=5,$K713=0),$L710-$L698,IF(AND($M698=5,$K701=1,$M714=5,$K717=0),$L714-$L698,0))))</f>
        <v>1006.7406005859375</v>
      </c>
      <c r="W698" s="49">
        <f t="shared" ref="W698" si="3127">IF(AND($M698=5,$K701=1,$M702=1,$K705=1),$L702-$L698,IF(AND($M698=5,$K701=1,$M706=1,$K709=1),$L706-$L698,IF(AND($M698=5,$K701=1,$M710=1,$K713=1),$L710-$L698,IF(AND($M698=5,$K701=1,$M714=1,$K717=1),$L714-$L698,0))))</f>
        <v>0</v>
      </c>
    </row>
    <row r="699" spans="9:23">
      <c r="I699" s="45" t="s">
        <v>1570</v>
      </c>
      <c r="J699" s="17">
        <f t="shared" si="3114"/>
        <v>31765282</v>
      </c>
      <c r="K699" s="49">
        <f t="shared" ref="K699" si="3128">J699*$B$2</f>
        <v>254122256</v>
      </c>
      <c r="L699" s="49"/>
    </row>
    <row r="700" spans="9:23">
      <c r="I700" s="45" t="s">
        <v>653</v>
      </c>
      <c r="J700" s="17">
        <f t="shared" si="3114"/>
        <v>244</v>
      </c>
      <c r="K700" s="49">
        <f t="shared" ref="K700" si="3129">J700*1000000000</f>
        <v>244000000000</v>
      </c>
      <c r="L700" s="49"/>
    </row>
    <row r="701" spans="9:23">
      <c r="I701" s="45" t="s">
        <v>481</v>
      </c>
      <c r="J701" s="17">
        <f t="shared" ref="J701" si="3130">HEX2DEC(RIGHT(I701))</f>
        <v>4</v>
      </c>
      <c r="K701" s="49">
        <f t="shared" ref="K701" si="3131">HEX2DEC(LEFT(RIGHT(I701,2),1))</f>
        <v>1</v>
      </c>
    </row>
    <row r="702" spans="9:23">
      <c r="I702" s="45" t="s">
        <v>1571</v>
      </c>
      <c r="J702" s="17">
        <f t="shared" ref="J702:J704" si="3132">HEX2DEC(I702)</f>
        <v>5665</v>
      </c>
      <c r="K702" s="49">
        <f t="shared" ref="K702" si="3133">J702*$B$3</f>
        <v>459.03495000000004</v>
      </c>
      <c r="L702" s="49">
        <f t="shared" ref="L702" si="3134">K702+K703+K704</f>
        <v>244254123739.03494</v>
      </c>
      <c r="M702" s="50">
        <f t="shared" ref="M702" si="3135">J705+1</f>
        <v>5</v>
      </c>
      <c r="N702" s="49">
        <f t="shared" ref="N702" si="3136">IF(AND($M702=1,$K705=1,$M706=1,$K709=0),$L706-$L702,IF(AND($M702=1,$K705=1,$M710=1,$K713=0),$L710-$L702,IF(AND($M702=1,$K705=1,$M714=1,$K717=0),$L714-$L702,IF(AND($M702=1,$K705=1,$M718=1,$K721=0),$L718-$L702,0))))</f>
        <v>0</v>
      </c>
      <c r="O702" s="49">
        <f t="shared" ref="O702" si="3137">IF(AND($M702=1,$K705=1,$M706=2,$K709=1),$L706-$L702,IF(AND($M702=1,$K705=1,$M710=2,$K713=1),$L710-$L702,IF(AND($M702=1,$K705=1,$M714=2,$K717=1),$L714-$L702,IF(AND($M702=1,$K705=1,$M718=2,$K721=1),$L718-$L702,0))))</f>
        <v>0</v>
      </c>
      <c r="P702" s="49">
        <f t="shared" ref="P702" si="3138">IF(AND($M702=2,$K705=1,$M706=2,$K709=0),$L706-$L702,IF(AND($M702=2,$K705=1,$M710=2,$K713=0),$L710-$L702,IF(AND($M702=2,$K705=1,$M714=2,$K717=0),$L714-$L702,IF(AND($M702=2,$K705=1,$M718=2,$K721=0),$L718-$L702,0))))</f>
        <v>0</v>
      </c>
      <c r="Q702" s="49">
        <f t="shared" ref="Q702" si="3139">IF(AND($M702=2,$K705=1,$M706=3,$K709=1),$L706-$L702,IF(AND($M702=2,$K705=1,$M710=3,$K713=1),$L710-$L702,IF(AND($M702=2,$K705=1,$M714=3,$K717=1),$L714-$L702,IF(AND($M702=2,$K705=1,$M718=3,$K721=1),$L718-$L702,0))))</f>
        <v>0</v>
      </c>
      <c r="R702" s="49">
        <f t="shared" ref="R702" si="3140">IF(AND($M702=3,$K705=1,$M706=3,$K709=0),$L706-$L702,IF(AND($M702=3,$K705=1,$M710=3,$K713=0),$L710-$L702,IF(AND($M702=3,$K705=1,$M714=3,$K717=0),$L714-$L702,IF(AND($M702=3,$K705=1,$M718=3,$K721=0),$L718-$L702,0))))</f>
        <v>0</v>
      </c>
      <c r="S702" s="49">
        <f t="shared" ref="S702" si="3141">IF(AND($M702=3,$K705=1,$M706=4,$K709=1),$L706-$L702,IF(AND($M702=3,$K705=1,$M710=4,$K713=1),$L710-$L702,IF(AND($M702=3,$K705=1,$M714=4,$K717=1),$L714-$L702,IF(AND($M702=3,$K705=1,$M718=4,$K721=1),$L718-$L702,0))))</f>
        <v>0</v>
      </c>
      <c r="T702" s="49">
        <f t="shared" ref="T702" si="3142">IF(AND($M702=4,$K705=1,$M706=4,$K709=0),$L706-$L702,IF(AND($M702=4,$K705=1,$M710=4,$K713=0),$L710-$L702,IF(AND($M704=3,$K705=1,$M714=4,$K717=0),$L714-$L702,IF(AND($M702=4,$K705=1,$M718=4,$K721=0),$L718-$L702,0))))</f>
        <v>0</v>
      </c>
      <c r="U702" s="49">
        <f t="shared" ref="U702" si="3143">IF(AND($M702=4,$K705=1,$M706=5,$K709=1),$L706-$L702,IF(AND($M702=4,$K705=1,$M710=5,$K713=1),$L710-$L702,IF(AND($M702=4,$K705=1,$M714=5,$K717=1),$L714-$L702,IF(AND($M702=4,$K705=1,$M718=5,$K721=1),$L718-$L702,0))))</f>
        <v>0</v>
      </c>
      <c r="V702" s="49">
        <f t="shared" ref="V702" si="3144">IF(AND($M702=5,$K705=1,$M706=5,$K709=0),$L706-$L702,IF(AND($M702=5,$K705=1,$M710=5,$K713=0),$L710-$L702,IF(AND($M704=5,$K705=1,$M714=5,$K717=0),$L714-$L702,IF(AND($M702=5,$K705=1,$M718=5,$K721=0),$L718-$L702,0))))</f>
        <v>0</v>
      </c>
      <c r="W702" s="49">
        <f t="shared" ref="W702" si="3145">IF(AND($M702=5,$K705=1,$M706=1,$K709=1),$L706-$L702,IF(AND($M702=5,$K705=1,$M710=1,$K713=1),$L710-$L702,IF(AND($M702=5,$K705=1,$M714=1,$K717=1),$L714-$L702,IF(AND($M702=5,$K705=1,$M718=1,$K721=1),$L718-$L702,0))))</f>
        <v>0</v>
      </c>
    </row>
    <row r="703" spans="9:23">
      <c r="I703" s="45" t="s">
        <v>1572</v>
      </c>
      <c r="J703" s="17">
        <f t="shared" si="3132"/>
        <v>31765410</v>
      </c>
      <c r="K703" s="49">
        <f t="shared" ref="K703" si="3146">J703*$B$2</f>
        <v>254123280</v>
      </c>
      <c r="L703" s="49"/>
    </row>
    <row r="704" spans="9:23">
      <c r="I704" s="45" t="s">
        <v>653</v>
      </c>
      <c r="J704" s="17">
        <f t="shared" si="3132"/>
        <v>244</v>
      </c>
      <c r="K704" s="49">
        <f t="shared" ref="K704" si="3147">J704*1000000000</f>
        <v>244000000000</v>
      </c>
      <c r="L704" s="49"/>
    </row>
    <row r="705" spans="9:23">
      <c r="I705" s="45" t="s">
        <v>1226</v>
      </c>
      <c r="J705" s="17">
        <f t="shared" ref="J705" si="3148">HEX2DEC(RIGHT(I705))</f>
        <v>4</v>
      </c>
      <c r="K705" s="49">
        <f t="shared" ref="K705" si="3149">HEX2DEC(LEFT(RIGHT(I705,2),1))</f>
        <v>0</v>
      </c>
    </row>
    <row r="706" spans="9:23">
      <c r="I706" s="45" t="s">
        <v>700</v>
      </c>
      <c r="J706" s="17">
        <f t="shared" ref="J706:J708" si="3150">HEX2DEC(I706)</f>
        <v>3592</v>
      </c>
      <c r="K706" s="49">
        <f t="shared" ref="K706" si="3151">J706*$B$3</f>
        <v>291.05976000000004</v>
      </c>
      <c r="L706" s="49">
        <f t="shared" ref="L706" si="3152">K706+K707+K708</f>
        <v>245254119987.05975</v>
      </c>
      <c r="M706" s="50">
        <f t="shared" ref="M706" si="3153">J709+1</f>
        <v>2</v>
      </c>
      <c r="N706" s="49">
        <f t="shared" ref="N706" si="3154">IF(AND($M706=1,$K709=1,$M710=1,$K713=0),$L710-$L706,IF(AND($M706=1,$K709=1,$M714=1,$K717=0),$L714-$L706,IF(AND($M706=1,$K709=1,$M718=1,$K721=0),$L718-$L706,IF(AND($M706=1,$K709=1,$M722=1,$K725=0),$L722-$L706,0))))</f>
        <v>0</v>
      </c>
      <c r="O706" s="49">
        <f t="shared" ref="O706" si="3155">IF(AND($M706=1,$K709=1,$M710=2,$K713=1),$L710-$L706,IF(AND($M706=1,$K709=1,$M714=2,$K717=1),$L714-$L706,IF(AND($M706=1,$K709=1,$M718=2,$K721=1),$L718-$L706,IF(AND($M706=1,$K709=1,$M722=2,$K725=1),$L722-$L706,0))))</f>
        <v>0</v>
      </c>
      <c r="P706" s="49">
        <f t="shared" ref="P706" si="3156">IF(AND($M706=2,$K709=1,$M710=2,$K713=0),$L710-$L706,IF(AND($M706=2,$K709=1,$M714=2,$K717=0),$L714-$L706,IF(AND($M706=2,$K709=1,$M718=2,$K721=0),$L718-$L706,IF(AND($M706=2,$K709=1,$M722=2,$K725=0),$L722-$L706,0))))</f>
        <v>1020.83984375</v>
      </c>
      <c r="Q706" s="49">
        <f t="shared" ref="Q706" si="3157">IF(AND($M706=2,$K709=1,$M710=3,$K713=1),$L710-$L706,IF(AND($M706=2,$K709=1,$M714=3,$K717=1),$L714-$L706,IF(AND($M706=2,$K709=1,$M718=3,$K721=1),$L718-$L706,IF(AND($M706=2,$K709=1,$M722=3,$K725=1),$L722-$L706,0))))</f>
        <v>544.81716918945312</v>
      </c>
      <c r="R706" s="49">
        <f t="shared" ref="R706" si="3158">IF(AND($M706=3,$K709=1,$M710=3,$K713=0),$L710-$L706,IF(AND($M706=3,$K709=1,$M714=3,$K717=0),$L714-$L706,IF(AND($M706=3,$K709=1,$M718=3,$K721=0),$L718-$L706,IF(AND($M706=3,$K709=1,$M722=3,$K725=0),$L722-$L706,0))))</f>
        <v>0</v>
      </c>
      <c r="S706" s="49">
        <f t="shared" ref="S706" si="3159">IF(AND($M706=3,$K709=1,$M710=4,$K713=1),$L710-$L706,IF(AND($M706=3,$K709=1,$M714=4,$K717=1),$L714-$L706,IF(AND($M706=3,$K709=1,$M718=4,$K721=1),$L718-$L706,IF(AND($M706=3,$K709=1,$M722=4,$K725=1),$L722-$L706,0))))</f>
        <v>0</v>
      </c>
      <c r="T706" s="49">
        <f t="shared" ref="T706" si="3160">IF(AND($M706=4,$K709=1,$M710=4,$K713=0),$L710-$L706,IF(AND($M706=4,$K709=1,$M714=4,$K717=0),$L714-$L706,IF(AND($M708=3,$K709=1,$M718=4,$K721=0),$L718-$L706,IF(AND($M706=4,$K709=1,$M722=4,$K725=0),$L722-$L706,0))))</f>
        <v>0</v>
      </c>
      <c r="U706" s="49">
        <f t="shared" ref="U706" si="3161">IF(AND($M706=4,$K709=1,$M710=5,$K713=1),$L710-$L706,IF(AND($M706=4,$K709=1,$M714=5,$K717=1),$L714-$L706,IF(AND($M706=4,$K709=1,$M718=5,$K721=1),$L718-$L706,IF(AND($M706=4,$K709=1,$M722=5,$K725=1),$L722-$L706,0))))</f>
        <v>0</v>
      </c>
      <c r="V706" s="49">
        <f t="shared" ref="V706" si="3162">IF(AND($M706=5,$K709=1,$M710=5,$K713=0),$L710-$L706,IF(AND($M706=5,$K709=1,$M714=5,$K717=0),$L714-$L706,IF(AND($M708=5,$K709=1,$M718=5,$K721=0),$L718-$L706,IF(AND($M706=5,$K709=1,$M722=5,$K725=0),$L722-$L706,0))))</f>
        <v>0</v>
      </c>
      <c r="W706" s="49">
        <f t="shared" ref="W706" si="3163">IF(AND($M706=5,$K709=1,$M710=1,$K713=1),$L710-$L706,IF(AND($M706=5,$K709=1,$M714=1,$K717=1),$L714-$L706,IF(AND($M706=5,$K709=1,$M718=1,$K721=1),$L718-$L706,IF(AND($M706=5,$K709=1,$M722=1,$K725=1),$L722-$L706,0))))</f>
        <v>0</v>
      </c>
    </row>
    <row r="707" spans="9:23">
      <c r="I707" s="45" t="s">
        <v>1573</v>
      </c>
      <c r="J707" s="17">
        <f t="shared" si="3150"/>
        <v>31764962</v>
      </c>
      <c r="K707" s="49">
        <f t="shared" ref="K707" si="3164">J707*$B$2</f>
        <v>254119696</v>
      </c>
      <c r="L707" s="49"/>
    </row>
    <row r="708" spans="9:23">
      <c r="I708" s="45" t="s">
        <v>1574</v>
      </c>
      <c r="J708" s="17">
        <f t="shared" si="3150"/>
        <v>245</v>
      </c>
      <c r="K708" s="49">
        <f t="shared" ref="K708" si="3165">J708*1000000000</f>
        <v>245000000000</v>
      </c>
      <c r="L708" s="49"/>
    </row>
    <row r="709" spans="9:23">
      <c r="I709" s="45" t="s">
        <v>437</v>
      </c>
      <c r="J709" s="17">
        <f t="shared" ref="J709" si="3166">HEX2DEC(RIGHT(I709))</f>
        <v>1</v>
      </c>
      <c r="K709" s="49">
        <f t="shared" ref="K709" si="3167">HEX2DEC(LEFT(RIGHT(I709,2),1))</f>
        <v>1</v>
      </c>
    </row>
    <row r="710" spans="9:23">
      <c r="I710" s="45" t="s">
        <v>698</v>
      </c>
      <c r="J710" s="17">
        <f t="shared" ref="J710:J712" si="3168">HEX2DEC(I710)</f>
        <v>3997</v>
      </c>
      <c r="K710" s="49">
        <f t="shared" ref="K710" si="3169">J710*$B$3</f>
        <v>323.87691000000001</v>
      </c>
      <c r="L710" s="49">
        <f t="shared" ref="L710" si="3170">K710+K711+K712</f>
        <v>245254120531.87692</v>
      </c>
      <c r="M710" s="50">
        <f t="shared" ref="M710" si="3171">J713+1</f>
        <v>3</v>
      </c>
      <c r="N710" s="49">
        <f t="shared" ref="N710" si="3172">IF(AND($M710=1,$K713=1,$M714=1,$K717=0),$L714-$L710,IF(AND($M710=1,$K713=1,$M718=1,$K721=0),$L718-$L710,IF(AND($M710=1,$K713=1,$M722=1,$K725=0),$L722-$L710,IF(AND($M710=1,$K713=1,$M726=1,$K729=0),$L726-$L710,0))))</f>
        <v>0</v>
      </c>
      <c r="O710" s="49">
        <f t="shared" ref="O710" si="3173">IF(AND($M710=1,$K713=1,$M714=2,$K717=1),$L714-$L710,IF(AND($M710=1,$K713=1,$M718=2,$K721=1),$L718-$L710,IF(AND($M710=1,$K713=1,$M722=2,$K725=1),$L722-$L710,IF(AND($M710=1,$K713=1,$M726=2,$K729=1),$L726-$L710,0))))</f>
        <v>0</v>
      </c>
      <c r="P710" s="49">
        <f t="shared" ref="P710" si="3174">IF(AND($M710=2,$K713=1,$M714=2,$K717=0),$L714-$L710,IF(AND($M710=2,$K713=1,$M718=2,$K721=0),$L718-$L710,IF(AND($M710=2,$K713=1,$M722=2,$K725=0),$L722-$L710,IF(AND($M710=2,$K713=1,$M726=2,$K729=0),$L726-$L710,0))))</f>
        <v>0</v>
      </c>
      <c r="Q710" s="49">
        <f t="shared" ref="Q710" si="3175">IF(AND($M710=2,$K713=1,$M714=3,$K717=1),$L714-$L710,IF(AND($M710=2,$K713=1,$M718=3,$K721=1),$L718-$L710,IF(AND($M710=2,$K713=1,$M722=3,$K725=1),$L722-$L710,IF(AND($M710=2,$K713=1,$M726=3,$K729=1),$L726-$L710,0))))</f>
        <v>0</v>
      </c>
      <c r="R710" s="49">
        <f t="shared" ref="R710" si="3176">IF(AND($M710=3,$K713=1,$M714=3,$K717=0),$L714-$L710,IF(AND($M710=3,$K713=1,$M718=3,$K721=0),$L718-$L710,IF(AND($M710=3,$K713=1,$M722=3,$K725=0),$L722-$L710,IF(AND($M710=3,$K713=1,$M726=3,$K729=0),$L726-$L710,0))))</f>
        <v>962.98440551757813</v>
      </c>
      <c r="S710" s="49">
        <f t="shared" ref="S710" si="3177">IF(AND($M710=3,$K713=1,$M714=4,$K717=1),$L714-$L710,IF(AND($M710=3,$K713=1,$M718=4,$K721=1),$L718-$L710,IF(AND($M710=3,$K713=1,$M722=4,$K725=1),$L722-$L710,IF(AND($M710=3,$K713=1,$M726=4,$K729=1),$L726-$L710,0))))</f>
        <v>9451.9593505859375</v>
      </c>
      <c r="T710" s="49">
        <f t="shared" ref="T710" si="3178">IF(AND($M710=4,$K713=1,$M714=4,$K717=0),$L714-$L710,IF(AND($M710=4,$K713=1,$M718=4,$K721=0),$L718-$L710,IF(AND($M712=3,$K713=1,$M722=4,$K725=0),$L722-$L710,IF(AND($M710=4,$K713=1,$M726=4,$K729=0),$L726-$L710,0))))</f>
        <v>0</v>
      </c>
      <c r="U710" s="49">
        <f t="shared" ref="U710" si="3179">IF(AND($M710=4,$K713=1,$M714=5,$K717=1),$L714-$L710,IF(AND($M710=4,$K713=1,$M718=5,$K721=1),$L718-$L710,IF(AND($M710=4,$K713=1,$M722=5,$K725=1),$L722-$L710,IF(AND($M710=4,$K713=1,$M726=5,$K729=1),$L726-$L710,0))))</f>
        <v>0</v>
      </c>
      <c r="V710" s="49">
        <f t="shared" ref="V710" si="3180">IF(AND($M710=5,$K713=1,$M714=5,$K717=0),$L714-$L710,IF(AND($M710=5,$K713=1,$M718=5,$K721=0),$L718-$L710,IF(AND($M712=5,$K713=1,$M722=5,$K725=0),$L722-$L710,IF(AND($M710=5,$K713=1,$M726=5,$K729=0),$L726-$L710,0))))</f>
        <v>0</v>
      </c>
      <c r="W710" s="49">
        <f t="shared" ref="W710" si="3181">IF(AND($M710=5,$K713=1,$M714=1,$K717=1),$L714-$L710,IF(AND($M710=5,$K713=1,$M718=1,$K721=1),$L718-$L710,IF(AND($M710=5,$K713=1,$M722=1,$K725=1),$L722-$L710,IF(AND($M710=5,$K713=1,$M726=1,$K729=1),$L726-$L710,0))))</f>
        <v>0</v>
      </c>
    </row>
    <row r="711" spans="9:23">
      <c r="I711" s="45" t="s">
        <v>1575</v>
      </c>
      <c r="J711" s="17">
        <f t="shared" si="3168"/>
        <v>31765026</v>
      </c>
      <c r="K711" s="49">
        <f t="shared" ref="K711" si="3182">J711*$B$2</f>
        <v>254120208</v>
      </c>
      <c r="L711" s="49"/>
    </row>
    <row r="712" spans="9:23">
      <c r="I712" s="45" t="s">
        <v>1574</v>
      </c>
      <c r="J712" s="17">
        <f t="shared" si="3168"/>
        <v>245</v>
      </c>
      <c r="K712" s="49">
        <f t="shared" ref="K712" si="3183">J712*1000000000</f>
        <v>245000000000</v>
      </c>
      <c r="L712" s="49"/>
    </row>
    <row r="713" spans="9:23">
      <c r="I713" s="45" t="s">
        <v>482</v>
      </c>
      <c r="J713" s="17">
        <f t="shared" ref="J713" si="3184">HEX2DEC(RIGHT(I713))</f>
        <v>2</v>
      </c>
      <c r="K713" s="49">
        <f t="shared" ref="K713" si="3185">HEX2DEC(LEFT(RIGHT(I713,2),1))</f>
        <v>1</v>
      </c>
    </row>
    <row r="714" spans="9:23">
      <c r="I714" s="45" t="s">
        <v>1576</v>
      </c>
      <c r="J714" s="17">
        <f t="shared" ref="J714:J716" si="3186">HEX2DEC(I714)</f>
        <v>3553</v>
      </c>
      <c r="K714" s="49">
        <f t="shared" ref="K714" si="3187">J714*$B$3</f>
        <v>287.89958999999999</v>
      </c>
      <c r="L714" s="49">
        <f t="shared" ref="L714" si="3188">K714+K715+K716</f>
        <v>245254121007.8996</v>
      </c>
      <c r="M714" s="50">
        <f t="shared" ref="M714" si="3189">J717+1</f>
        <v>2</v>
      </c>
      <c r="N714" s="49">
        <f t="shared" ref="N714" si="3190">IF(AND($M714=1,$K717=1,$M718=1,$K721=0),$L718-$L714,IF(AND($M714=1,$K717=1,$M722=1,$K725=0),$L722-$L714,IF(AND($M714=1,$K717=1,$M726=1,$K729=0),$L726-$L714,IF(AND($M714=1,$K717=1,$M730=1,$K733=0),$L730-$L714,0))))</f>
        <v>0</v>
      </c>
      <c r="O714" s="49">
        <f t="shared" ref="O714" si="3191">IF(AND($M714=1,$K717=1,$M718=2,$K721=1),$L718-$L714,IF(AND($M714=1,$K717=1,$M722=2,$K725=1),$L722-$L714,IF(AND($M714=1,$K717=1,$M726=2,$K729=1),$L726-$L714,IF(AND($M714=1,$K717=1,$M730=2,$K733=1),$L730-$L714,0))))</f>
        <v>0</v>
      </c>
      <c r="P714" s="49">
        <f t="shared" ref="P714" si="3192">IF(AND($M714=2,$K717=1,$M718=2,$K721=0),$L718-$L714,IF(AND($M714=2,$K717=1,$M722=2,$K725=0),$L722-$L714,IF(AND($M714=2,$K717=1,$M726=2,$K729=0),$L726-$L714,IF(AND($M714=2,$K717=1,$M730=2,$K733=0),$L730-$L714,0))))</f>
        <v>0</v>
      </c>
      <c r="Q714" s="49">
        <f t="shared" ref="Q714" si="3193">IF(AND($M714=2,$K717=1,$M718=3,$K721=1),$L718-$L714,IF(AND($M714=2,$K717=1,$M722=3,$K725=1),$L722-$L714,IF(AND($M714=2,$K717=1,$M726=3,$K729=1),$L726-$L714,IF(AND($M714=2,$K717=1,$M730=3,$K733=1),$L730-$L714,0))))</f>
        <v>0</v>
      </c>
      <c r="R714" s="49">
        <f t="shared" ref="R714" si="3194">IF(AND($M714=3,$K717=1,$M718=3,$K721=0),$L718-$L714,IF(AND($M714=3,$K717=1,$M722=3,$K725=0),$L722-$L714,IF(AND($M714=3,$K717=1,$M726=3,$K729=0),$L726-$L714,IF(AND($M714=3,$K717=1,$M730=3,$K733=0),$L730-$L714,0))))</f>
        <v>0</v>
      </c>
      <c r="S714" s="49">
        <f t="shared" ref="S714" si="3195">IF(AND($M714=3,$K717=1,$M718=4,$K721=1),$L718-$L714,IF(AND($M714=3,$K717=1,$M722=4,$K725=1),$L722-$L714,IF(AND($M714=3,$K717=1,$M726=4,$K729=1),$L726-$L714,IF(AND($M714=3,$K717=1,$M730=4,$K733=1),$L730-$L714,0))))</f>
        <v>0</v>
      </c>
      <c r="T714" s="49">
        <f t="shared" ref="T714" si="3196">IF(AND($M714=4,$K717=1,$M718=4,$K721=0),$L718-$L714,IF(AND($M714=4,$K717=1,$M722=4,$K725=0),$L722-$L714,IF(AND($M716=3,$K717=1,$M726=4,$K729=0),$L726-$L714,IF(AND($M714=4,$K717=1,$M730=4,$K733=0),$L730-$L714,0))))</f>
        <v>0</v>
      </c>
      <c r="U714" s="49">
        <f t="shared" ref="U714" si="3197">IF(AND($M714=4,$K717=1,$M718=5,$K721=1),$L718-$L714,IF(AND($M714=4,$K717=1,$M722=5,$K725=1),$L722-$L714,IF(AND($M714=4,$K717=1,$M726=5,$K729=1),$L726-$L714,IF(AND($M714=4,$K717=1,$M730=5,$K733=1),$L730-$L714,0))))</f>
        <v>0</v>
      </c>
      <c r="V714" s="49">
        <f t="shared" ref="V714" si="3198">IF(AND($M714=5,$K717=1,$M718=5,$K721=0),$L718-$L714,IF(AND($M714=5,$K717=1,$M722=5,$K725=0),$L722-$L714,IF(AND($M716=5,$K717=1,$M726=5,$K729=0),$L726-$L714,IF(AND($M714=5,$K717=1,$M730=5,$K733=0),$L730-$L714,0))))</f>
        <v>0</v>
      </c>
      <c r="W714" s="49">
        <f t="shared" ref="W714" si="3199">IF(AND($M714=5,$K717=1,$M718=1,$K721=1),$L718-$L714,IF(AND($M714=5,$K717=1,$M722=1,$K725=1),$L722-$L714,IF(AND($M714=5,$K717=1,$M726=1,$K729=1),$L726-$L714,IF(AND($M714=5,$K717=1,$M730=1,$K733=1),$L730-$L714,0))))</f>
        <v>0</v>
      </c>
    </row>
    <row r="715" spans="9:23">
      <c r="I715" s="45" t="s">
        <v>1577</v>
      </c>
      <c r="J715" s="17">
        <f t="shared" si="3186"/>
        <v>31765090</v>
      </c>
      <c r="K715" s="49">
        <f t="shared" ref="K715" si="3200">J715*$B$2</f>
        <v>254120720</v>
      </c>
      <c r="L715" s="49"/>
    </row>
    <row r="716" spans="9:23">
      <c r="I716" s="45" t="s">
        <v>1574</v>
      </c>
      <c r="J716" s="17">
        <f t="shared" si="3186"/>
        <v>245</v>
      </c>
      <c r="K716" s="49">
        <f t="shared" ref="K716" si="3201">J716*1000000000</f>
        <v>245000000000</v>
      </c>
      <c r="L716" s="49"/>
    </row>
    <row r="717" spans="9:23">
      <c r="I717" s="45" t="s">
        <v>484</v>
      </c>
      <c r="J717" s="17">
        <f t="shared" ref="J717" si="3202">HEX2DEC(RIGHT(I717))</f>
        <v>1</v>
      </c>
      <c r="K717" s="49">
        <f t="shared" ref="K717" si="3203">HEX2DEC(LEFT(RIGHT(I717,2),1))</f>
        <v>0</v>
      </c>
    </row>
    <row r="718" spans="9:23">
      <c r="I718" s="45" t="s">
        <v>1578</v>
      </c>
      <c r="J718" s="17">
        <f t="shared" ref="J718:J720" si="3204">HEX2DEC(I718)</f>
        <v>3244</v>
      </c>
      <c r="K718" s="49">
        <f t="shared" ref="K718" si="3205">J718*$B$3</f>
        <v>262.86132000000003</v>
      </c>
      <c r="L718" s="49">
        <f t="shared" ref="L718" si="3206">K718+K719+K720</f>
        <v>245254121494.86133</v>
      </c>
      <c r="M718" s="50">
        <f t="shared" ref="M718" si="3207">J721+1</f>
        <v>3</v>
      </c>
      <c r="N718" s="49">
        <f t="shared" ref="N718" si="3208">IF(AND($M718=1,$K721=1,$M722=1,$K725=0),$L722-$L718,IF(AND($M718=1,$K721=1,$M726=1,$K729=0),$L726-$L718,IF(AND($M718=1,$K721=1,$M730=1,$K733=0),$L730-$L718,IF(AND($M718=1,$K721=1,$M734=1,$K737=0),$L734-$L718,0))))</f>
        <v>0</v>
      </c>
      <c r="O718" s="49">
        <f t="shared" ref="O718" si="3209">IF(AND($M718=1,$K721=1,$M722=2,$K725=1),$L722-$L718,IF(AND($M718=1,$K721=1,$M726=2,$K729=1),$L726-$L718,IF(AND($M718=1,$K721=1,$M730=2,$K733=1),$L730-$L718,IF(AND($M718=1,$K721=1,$M734=2,$K737=1),$L734-$L718,0))))</f>
        <v>0</v>
      </c>
      <c r="P718" s="49">
        <f t="shared" ref="P718" si="3210">IF(AND($M718=2,$K721=1,$M722=2,$K725=0),$L722-$L718,IF(AND($M718=2,$K721=1,$M726=2,$K729=0),$L726-$L718,IF(AND($M718=2,$K721=1,$M730=2,$K733=0),$L730-$L718,IF(AND($M718=2,$K721=1,$M734=2,$K737=0),$L734-$L718,0))))</f>
        <v>0</v>
      </c>
      <c r="Q718" s="49">
        <f t="shared" ref="Q718" si="3211">IF(AND($M718=2,$K721=1,$M722=3,$K725=1),$L722-$L718,IF(AND($M718=2,$K721=1,$M726=3,$K729=1),$L726-$L718,IF(AND($M718=2,$K721=1,$M730=3,$K733=1),$L730-$L718,IF(AND($M718=2,$K721=1,$M734=3,$K737=1),$L734-$L718,0))))</f>
        <v>0</v>
      </c>
      <c r="R718" s="49">
        <f t="shared" ref="R718" si="3212">IF(AND($M718=3,$K721=1,$M722=3,$K725=0),$L722-$L718,IF(AND($M718=3,$K721=1,$M726=3,$K729=0),$L726-$L718,IF(AND($M718=3,$K721=1,$M730=3,$K733=0),$L730-$L718,IF(AND($M718=3,$K721=1,$M734=3,$K737=0),$L734-$L718,0))))</f>
        <v>0</v>
      </c>
      <c r="S718" s="49">
        <f t="shared" ref="S718" si="3213">IF(AND($M718=3,$K721=1,$M722=4,$K725=1),$L722-$L718,IF(AND($M718=3,$K721=1,$M726=4,$K729=1),$L726-$L718,IF(AND($M718=3,$K721=1,$M730=4,$K733=1),$L730-$L718,IF(AND($M718=3,$K721=1,$M734=4,$K737=1),$L734-$L718,0))))</f>
        <v>0</v>
      </c>
      <c r="T718" s="49">
        <f t="shared" ref="T718" si="3214">IF(AND($M718=4,$K721=1,$M722=4,$K725=0),$L722-$L718,IF(AND($M718=4,$K721=1,$M726=4,$K729=0),$L726-$L718,IF(AND($M720=3,$K721=1,$M730=4,$K733=0),$L730-$L718,IF(AND($M718=4,$K721=1,$M734=4,$K737=0),$L734-$L718,0))))</f>
        <v>0</v>
      </c>
      <c r="U718" s="49">
        <f t="shared" ref="U718" si="3215">IF(AND($M718=4,$K721=1,$M722=5,$K725=1),$L722-$L718,IF(AND($M718=4,$K721=1,$M726=5,$K729=1),$L726-$L718,IF(AND($M718=4,$K721=1,$M730=5,$K733=1),$L730-$L718,IF(AND($M718=4,$K721=1,$M734=5,$K737=1),$L734-$L718,0))))</f>
        <v>0</v>
      </c>
      <c r="V718" s="49">
        <f t="shared" ref="V718" si="3216">IF(AND($M718=5,$K721=1,$M722=5,$K725=0),$L722-$L718,IF(AND($M718=5,$K721=1,$M726=5,$K729=0),$L726-$L718,IF(AND($M720=5,$K721=1,$M730=5,$K733=0),$L730-$L718,IF(AND($M718=5,$K721=1,$M734=5,$K737=0),$L734-$L718,0))))</f>
        <v>0</v>
      </c>
      <c r="W718" s="49">
        <f t="shared" ref="W718" si="3217">IF(AND($M718=5,$K721=1,$M722=1,$K725=1),$L722-$L718,IF(AND($M718=5,$K721=1,$M726=1,$K729=1),$L726-$L718,IF(AND($M718=5,$K721=1,$M730=1,$K733=1),$L730-$L718,IF(AND($M718=5,$K721=1,$M734=1,$K737=1),$L734-$L718,0))))</f>
        <v>0</v>
      </c>
    </row>
    <row r="719" spans="9:23">
      <c r="I719" s="45" t="s">
        <v>1579</v>
      </c>
      <c r="J719" s="17">
        <f t="shared" si="3204"/>
        <v>31765154</v>
      </c>
      <c r="K719" s="49">
        <f t="shared" ref="K719" si="3218">J719*$B$2</f>
        <v>254121232</v>
      </c>
      <c r="L719" s="49"/>
    </row>
    <row r="720" spans="9:23">
      <c r="I720" s="45" t="s">
        <v>1574</v>
      </c>
      <c r="J720" s="17">
        <f t="shared" si="3204"/>
        <v>245</v>
      </c>
      <c r="K720" s="49">
        <f t="shared" ref="K720" si="3219">J720*1000000000</f>
        <v>245000000000</v>
      </c>
      <c r="L720" s="49"/>
    </row>
    <row r="721" spans="9:23">
      <c r="I721" s="45" t="s">
        <v>706</v>
      </c>
      <c r="J721" s="17">
        <f t="shared" ref="J721" si="3220">HEX2DEC(RIGHT(I721))</f>
        <v>2</v>
      </c>
      <c r="K721" s="49">
        <f t="shared" ref="K721" si="3221">HEX2DEC(LEFT(RIGHT(I721,2),1))</f>
        <v>0</v>
      </c>
    </row>
    <row r="722" spans="9:23">
      <c r="I722" s="45" t="s">
        <v>1262</v>
      </c>
      <c r="J722" s="17">
        <f t="shared" ref="J722:J724" si="3222">HEX2DEC(I722)</f>
        <v>6909</v>
      </c>
      <c r="K722" s="49">
        <f t="shared" ref="K722" si="3223">J722*$B$3</f>
        <v>559.83627000000001</v>
      </c>
      <c r="L722" s="49">
        <f t="shared" ref="L722" si="3224">K722+K723+K724</f>
        <v>245254129983.83627</v>
      </c>
      <c r="M722" s="50">
        <f t="shared" ref="M722" si="3225">J725+1</f>
        <v>4</v>
      </c>
      <c r="N722" s="49">
        <f t="shared" ref="N722" si="3226">IF(AND($M722=1,$K725=1,$M726=1,$K729=0),$L726-$L722,IF(AND($M722=1,$K725=1,$M730=1,$K733=0),$L730-$L722,IF(AND($M722=1,$K725=1,$M734=1,$K737=0),$L734-$L722,IF(AND($M722=1,$K725=1,$M738=1,$K741=0),$L738-$L722,0))))</f>
        <v>0</v>
      </c>
      <c r="O722" s="49">
        <f t="shared" ref="O722" si="3227">IF(AND($M722=1,$K725=1,$M726=2,$K729=1),$L726-$L722,IF(AND($M722=1,$K725=1,$M730=2,$K733=1),$L730-$L722,IF(AND($M722=1,$K725=1,$M734=2,$K737=1),$L734-$L722,IF(AND($M722=1,$K725=1,$M738=2,$K741=1),$L738-$L722,0))))</f>
        <v>0</v>
      </c>
      <c r="P722" s="49">
        <f t="shared" ref="P722" si="3228">IF(AND($M722=2,$K725=1,$M726=2,$K729=0),$L726-$L722,IF(AND($M722=2,$K725=1,$M730=2,$K733=0),$L730-$L722,IF(AND($M722=2,$K725=1,$M734=2,$K737=0),$L734-$L722,IF(AND($M722=2,$K725=1,$M738=2,$K741=0),$L738-$L722,0))))</f>
        <v>0</v>
      </c>
      <c r="Q722" s="49">
        <f t="shared" ref="Q722" si="3229">IF(AND($M722=2,$K725=1,$M726=3,$K729=1),$L726-$L722,IF(AND($M722=2,$K725=1,$M730=3,$K733=1),$L730-$L722,IF(AND($M722=2,$K725=1,$M734=3,$K737=1),$L734-$L722,IF(AND($M722=2,$K725=1,$M738=3,$K741=1),$L738-$L722,0))))</f>
        <v>0</v>
      </c>
      <c r="R722" s="49">
        <f t="shared" ref="R722" si="3230">IF(AND($M722=3,$K725=1,$M726=3,$K729=0),$L726-$L722,IF(AND($M722=3,$K725=1,$M730=3,$K733=0),$L730-$L722,IF(AND($M722=3,$K725=1,$M734=3,$K737=0),$L734-$L722,IF(AND($M722=3,$K725=1,$M738=3,$K741=0),$L738-$L722,0))))</f>
        <v>0</v>
      </c>
      <c r="S722" s="49">
        <f t="shared" ref="S722" si="3231">IF(AND($M722=3,$K725=1,$M726=4,$K729=1),$L726-$L722,IF(AND($M722=3,$K725=1,$M730=4,$K733=1),$L730-$L722,IF(AND($M722=3,$K725=1,$M734=4,$K737=1),$L734-$L722,IF(AND($M722=3,$K725=1,$M738=4,$K741=1),$L738-$L722,0))))</f>
        <v>0</v>
      </c>
      <c r="T722" s="49">
        <f t="shared" ref="T722" si="3232">IF(AND($M722=4,$K725=1,$M726=4,$K729=0),$L726-$L722,IF(AND($M722=4,$K725=1,$M730=4,$K733=0),$L730-$L722,IF(AND($M724=3,$K725=1,$M734=4,$K737=0),$L734-$L722,IF(AND($M722=4,$K725=1,$M738=4,$K741=0),$L738-$L722,0))))</f>
        <v>1019.948486328125</v>
      </c>
      <c r="U722" s="49">
        <f t="shared" ref="U722" si="3233">IF(AND($M722=4,$K725=1,$M726=5,$K729=1),$L726-$L722,IF(AND($M722=4,$K725=1,$M730=5,$K733=1),$L730-$L722,IF(AND($M722=4,$K725=1,$M734=5,$K737=1),$L734-$L722,IF(AND($M722=4,$K725=1,$M738=5,$K741=1),$L738-$L722,0))))</f>
        <v>12324.382476806641</v>
      </c>
      <c r="V722" s="49">
        <f t="shared" ref="V722" si="3234">IF(AND($M722=5,$K725=1,$M726=5,$K729=0),$L726-$L722,IF(AND($M722=5,$K725=1,$M730=5,$K733=0),$L730-$L722,IF(AND($M724=5,$K725=1,$M734=5,$K737=0),$L734-$L722,IF(AND($M722=5,$K725=1,$M738=5,$K741=0),$L738-$L722,0))))</f>
        <v>0</v>
      </c>
      <c r="W722" s="49">
        <f t="shared" ref="W722" si="3235">IF(AND($M722=5,$K725=1,$M726=1,$K729=1),$L726-$L722,IF(AND($M722=5,$K725=1,$M730=1,$K733=1),$L730-$L722,IF(AND($M722=5,$K725=1,$M734=1,$K737=1),$L734-$L722,IF(AND($M722=5,$K725=1,$M738=1,$K741=1),$L738-$L722,0))))</f>
        <v>0</v>
      </c>
    </row>
    <row r="723" spans="9:23">
      <c r="I723" s="45" t="s">
        <v>1580</v>
      </c>
      <c r="J723" s="17">
        <f t="shared" si="3222"/>
        <v>31766178</v>
      </c>
      <c r="K723" s="49">
        <f t="shared" ref="K723" si="3236">J723*$B$2</f>
        <v>254129424</v>
      </c>
      <c r="L723" s="49"/>
    </row>
    <row r="724" spans="9:23">
      <c r="I724" s="45" t="s">
        <v>1574</v>
      </c>
      <c r="J724" s="17">
        <f t="shared" si="3222"/>
        <v>245</v>
      </c>
      <c r="K724" s="49">
        <f t="shared" ref="K724" si="3237">J724*1000000000</f>
        <v>245000000000</v>
      </c>
      <c r="L724" s="49"/>
    </row>
    <row r="725" spans="9:23">
      <c r="I725" s="45" t="s">
        <v>491</v>
      </c>
      <c r="J725" s="17">
        <f t="shared" ref="J725" si="3238">HEX2DEC(RIGHT(I725))</f>
        <v>3</v>
      </c>
      <c r="K725" s="49">
        <f t="shared" ref="K725" si="3239">HEX2DEC(LEFT(RIGHT(I725,2),1))</f>
        <v>1</v>
      </c>
    </row>
    <row r="726" spans="9:23">
      <c r="I726" s="45" t="s">
        <v>1581</v>
      </c>
      <c r="J726" s="17">
        <f t="shared" ref="J726:J728" si="3240">HEX2DEC(I726)</f>
        <v>6859</v>
      </c>
      <c r="K726" s="49">
        <f t="shared" ref="K726" si="3241">J726*$B$3</f>
        <v>555.78476999999998</v>
      </c>
      <c r="L726" s="49">
        <f t="shared" ref="L726" si="3242">K726+K727+K728</f>
        <v>245254131003.78476</v>
      </c>
      <c r="M726" s="50">
        <f t="shared" ref="M726" si="3243">J729+1</f>
        <v>4</v>
      </c>
      <c r="N726" s="49">
        <f t="shared" ref="N726" si="3244">IF(AND($M726=1,$K729=1,$M730=1,$K733=0),$L730-$L726,IF(AND($M726=1,$K729=1,$M734=1,$K737=0),$L734-$L726,IF(AND($M726=1,$K729=1,$M738=1,$K741=0),$L738-$L726,IF(AND($M726=1,$K729=1,$M742=1,$K745=0),$L742-$L726,0))))</f>
        <v>0</v>
      </c>
      <c r="O726" s="49">
        <f t="shared" ref="O726" si="3245">IF(AND($M726=1,$K729=1,$M730=2,$K733=1),$L730-$L726,IF(AND($M726=1,$K729=1,$M734=2,$K737=1),$L734-$L726,IF(AND($M726=1,$K729=1,$M738=2,$K741=1),$L738-$L726,IF(AND($M726=1,$K729=1,$M742=2,$K745=1),$L742-$L726,0))))</f>
        <v>0</v>
      </c>
      <c r="P726" s="49">
        <f t="shared" ref="P726" si="3246">IF(AND($M726=2,$K729=1,$M730=2,$K733=0),$L730-$L726,IF(AND($M726=2,$K729=1,$M734=2,$K737=0),$L734-$L726,IF(AND($M726=2,$K729=1,$M738=2,$K741=0),$L738-$L726,IF(AND($M726=2,$K729=1,$M742=2,$K745=0),$L742-$L726,0))))</f>
        <v>0</v>
      </c>
      <c r="Q726" s="49">
        <f t="shared" ref="Q726" si="3247">IF(AND($M726=2,$K729=1,$M730=3,$K733=1),$L730-$L726,IF(AND($M726=2,$K729=1,$M734=3,$K737=1),$L734-$L726,IF(AND($M726=2,$K729=1,$M738=3,$K741=1),$L738-$L726,IF(AND($M726=2,$K729=1,$M742=3,$K745=1),$L742-$L726,0))))</f>
        <v>0</v>
      </c>
      <c r="R726" s="49">
        <f t="shared" ref="R726" si="3248">IF(AND($M726=3,$K729=1,$M730=3,$K733=0),$L730-$L726,IF(AND($M726=3,$K729=1,$M734=3,$K737=0),$L734-$L726,IF(AND($M726=3,$K729=1,$M738=3,$K741=0),$L738-$L726,IF(AND($M726=3,$K729=1,$M742=3,$K745=0),$L742-$L726,0))))</f>
        <v>0</v>
      </c>
      <c r="S726" s="49">
        <f t="shared" ref="S726" si="3249">IF(AND($M726=3,$K729=1,$M730=4,$K733=1),$L730-$L726,IF(AND($M726=3,$K729=1,$M734=4,$K737=1),$L734-$L726,IF(AND($M726=3,$K729=1,$M738=4,$K741=1),$L738-$L726,IF(AND($M726=3,$K729=1,$M742=4,$K745=1),$L742-$L726,0))))</f>
        <v>0</v>
      </c>
      <c r="T726" s="49">
        <f t="shared" ref="T726" si="3250">IF(AND($M726=4,$K729=1,$M730=4,$K733=0),$L730-$L726,IF(AND($M726=4,$K729=1,$M734=4,$K737=0),$L734-$L726,IF(AND($M728=3,$K729=1,$M738=4,$K741=0),$L738-$L726,IF(AND($M726=4,$K729=1,$M742=4,$K745=0),$L742-$L726,0))))</f>
        <v>0</v>
      </c>
      <c r="U726" s="49">
        <f t="shared" ref="U726" si="3251">IF(AND($M726=4,$K729=1,$M730=5,$K733=1),$L730-$L726,IF(AND($M726=4,$K729=1,$M734=5,$K737=1),$L734-$L726,IF(AND($M726=4,$K729=1,$M738=5,$K741=1),$L738-$L726,IF(AND($M726=4,$K729=1,$M742=5,$K745=1),$L742-$L726,0))))</f>
        <v>0</v>
      </c>
      <c r="V726" s="49">
        <f t="shared" ref="V726" si="3252">IF(AND($M726=5,$K729=1,$M730=5,$K733=0),$L730-$L726,IF(AND($M726=5,$K729=1,$M734=5,$K737=0),$L734-$L726,IF(AND($M728=5,$K729=1,$M738=5,$K741=0),$L738-$L726,IF(AND($M726=5,$K729=1,$M742=5,$K745=0),$L742-$L726,0))))</f>
        <v>0</v>
      </c>
      <c r="W726" s="49">
        <f t="shared" ref="W726" si="3253">IF(AND($M726=5,$K729=1,$M730=1,$K733=1),$L730-$L726,IF(AND($M726=5,$K729=1,$M734=1,$K737=1),$L734-$L726,IF(AND($M726=5,$K729=1,$M738=1,$K741=1),$L738-$L726,IF(AND($M726=5,$K729=1,$M742=1,$K745=1),$L742-$L726,0))))</f>
        <v>0</v>
      </c>
    </row>
    <row r="727" spans="9:23">
      <c r="I727" s="45" t="s">
        <v>1582</v>
      </c>
      <c r="J727" s="17">
        <f t="shared" si="3240"/>
        <v>31766306</v>
      </c>
      <c r="K727" s="49">
        <f t="shared" ref="K727" si="3254">J727*$B$2</f>
        <v>254130448</v>
      </c>
      <c r="L727" s="49"/>
    </row>
    <row r="728" spans="9:23">
      <c r="I728" s="45" t="s">
        <v>1574</v>
      </c>
      <c r="J728" s="17">
        <f t="shared" si="3240"/>
        <v>245</v>
      </c>
      <c r="K728" s="49">
        <f t="shared" ref="K728" si="3255">J728*1000000000</f>
        <v>245000000000</v>
      </c>
      <c r="L728" s="49"/>
    </row>
    <row r="729" spans="9:23">
      <c r="I729" s="45" t="s">
        <v>1225</v>
      </c>
      <c r="J729" s="17">
        <f t="shared" ref="J729" si="3256">HEX2DEC(RIGHT(I729))</f>
        <v>3</v>
      </c>
      <c r="K729" s="49">
        <f t="shared" ref="K729" si="3257">HEX2DEC(LEFT(RIGHT(I729,2),1))</f>
        <v>0</v>
      </c>
    </row>
    <row r="730" spans="9:23">
      <c r="I730" s="45" t="s">
        <v>1259</v>
      </c>
      <c r="J730" s="17">
        <f t="shared" ref="J730:J732" si="3258">HEX2DEC(I730)</f>
        <v>7358</v>
      </c>
      <c r="K730" s="49">
        <f t="shared" ref="K730" si="3259">J730*$B$3</f>
        <v>596.21874000000003</v>
      </c>
      <c r="L730" s="49">
        <f t="shared" ref="L730" si="3260">K730+K731+K732</f>
        <v>245254142308.21875</v>
      </c>
      <c r="M730" s="50">
        <f t="shared" ref="M730" si="3261">J733+1</f>
        <v>5</v>
      </c>
      <c r="N730" s="49">
        <f t="shared" ref="N730" si="3262">IF(AND($M730=1,$K733=1,$M734=1,$K737=0),$L734-$L730,IF(AND($M730=1,$K733=1,$M738=1,$K741=0),$L738-$L730,IF(AND($M730=1,$K733=1,$M742=1,$K745=0),$L742-$L730,IF(AND($M730=1,$K733=1,$M746=1,$K749=0),$L746-$L730,0))))</f>
        <v>0</v>
      </c>
      <c r="O730" s="49">
        <f t="shared" ref="O730" si="3263">IF(AND($M730=1,$K733=1,$M734=2,$K737=1),$L734-$L730,IF(AND($M730=1,$K733=1,$M738=2,$K741=1),$L738-$L730,IF(AND($M730=1,$K733=1,$M742=2,$K745=1),$L742-$L730,IF(AND($M730=1,$K733=1,$M746=2,$K749=1),$L746-$L730,0))))</f>
        <v>0</v>
      </c>
      <c r="P730" s="49">
        <f t="shared" ref="P730" si="3264">IF(AND($M730=2,$K733=1,$M734=2,$K737=0),$L734-$L730,IF(AND($M730=2,$K733=1,$M738=2,$K741=0),$L738-$L730,IF(AND($M730=2,$K733=1,$M742=2,$K745=0),$L742-$L730,IF(AND($M730=2,$K733=1,$M746=2,$K749=0),$L746-$L730,0))))</f>
        <v>0</v>
      </c>
      <c r="Q730" s="49">
        <f t="shared" ref="Q730" si="3265">IF(AND($M730=2,$K733=1,$M734=3,$K737=1),$L734-$L730,IF(AND($M730=2,$K733=1,$M738=3,$K741=1),$L738-$L730,IF(AND($M730=2,$K733=1,$M742=3,$K745=1),$L742-$L730,IF(AND($M730=2,$K733=1,$M746=3,$K749=1),$L746-$L730,0))))</f>
        <v>0</v>
      </c>
      <c r="R730" s="49">
        <f t="shared" ref="R730" si="3266">IF(AND($M730=3,$K733=1,$M734=3,$K737=0),$L734-$L730,IF(AND($M730=3,$K733=1,$M738=3,$K741=0),$L738-$L730,IF(AND($M730=3,$K733=1,$M742=3,$K745=0),$L742-$L730,IF(AND($M730=3,$K733=1,$M746=3,$K749=0),$L746-$L730,0))))</f>
        <v>0</v>
      </c>
      <c r="S730" s="49">
        <f t="shared" ref="S730" si="3267">IF(AND($M730=3,$K733=1,$M734=4,$K737=1),$L734-$L730,IF(AND($M730=3,$K733=1,$M738=4,$K741=1),$L738-$L730,IF(AND($M730=3,$K733=1,$M742=4,$K745=1),$L742-$L730,IF(AND($M730=3,$K733=1,$M746=4,$K749=1),$L746-$L730,0))))</f>
        <v>0</v>
      </c>
      <c r="T730" s="49">
        <f t="shared" ref="T730" si="3268">IF(AND($M730=4,$K733=1,$M734=4,$K737=0),$L734-$L730,IF(AND($M730=4,$K733=1,$M738=4,$K741=0),$L738-$L730,IF(AND($M732=3,$K733=1,$M742=4,$K745=0),$L742-$L730,IF(AND($M730=4,$K733=1,$M746=4,$K749=0),$L746-$L730,0))))</f>
        <v>0</v>
      </c>
      <c r="U730" s="49">
        <f t="shared" ref="U730" si="3269">IF(AND($M730=4,$K733=1,$M734=5,$K737=1),$L734-$L730,IF(AND($M730=4,$K733=1,$M738=5,$K741=1),$L738-$L730,IF(AND($M730=4,$K733=1,$M742=5,$K745=1),$L742-$L730,IF(AND($M730=4,$K733=1,$M746=5,$K749=1),$L746-$L730,0))))</f>
        <v>0</v>
      </c>
      <c r="V730" s="49">
        <f t="shared" ref="V730" si="3270">IF(AND($M730=5,$K733=1,$M734=5,$K737=0),$L734-$L730,IF(AND($M730=5,$K733=1,$M738=5,$K741=0),$L738-$L730,IF(AND($M732=5,$K733=1,$M742=5,$K745=0),$L742-$L730,IF(AND($M730=5,$K733=1,$M746=5,$K749=0),$L746-$L730,0))))</f>
        <v>1005.6061706542969</v>
      </c>
      <c r="W730" s="49">
        <f t="shared" ref="W730" si="3271">IF(AND($M730=5,$K733=1,$M734=1,$K737=1),$L734-$L730,IF(AND($M730=5,$K733=1,$M738=1,$K741=1),$L738-$L730,IF(AND($M730=5,$K733=1,$M742=1,$K745=1),$L742-$L730,IF(AND($M730=5,$K733=1,$M746=1,$K749=1),$L746-$L730,0))))</f>
        <v>0</v>
      </c>
    </row>
    <row r="731" spans="9:23">
      <c r="I731" s="45" t="s">
        <v>1583</v>
      </c>
      <c r="J731" s="17">
        <f t="shared" si="3258"/>
        <v>31767714</v>
      </c>
      <c r="K731" s="49">
        <f t="shared" ref="K731" si="3272">J731*$B$2</f>
        <v>254141712</v>
      </c>
      <c r="L731" s="49"/>
    </row>
    <row r="732" spans="9:23">
      <c r="I732" s="45" t="s">
        <v>1574</v>
      </c>
      <c r="J732" s="17">
        <f t="shared" si="3258"/>
        <v>245</v>
      </c>
      <c r="K732" s="49">
        <f t="shared" ref="K732" si="3273">J732*1000000000</f>
        <v>245000000000</v>
      </c>
      <c r="L732" s="49"/>
    </row>
    <row r="733" spans="9:23">
      <c r="I733" s="45" t="s">
        <v>481</v>
      </c>
      <c r="J733" s="17">
        <f t="shared" ref="J733" si="3274">HEX2DEC(RIGHT(I733))</f>
        <v>4</v>
      </c>
      <c r="K733" s="49">
        <f t="shared" ref="K733" si="3275">HEX2DEC(LEFT(RIGHT(I733,2),1))</f>
        <v>1</v>
      </c>
    </row>
    <row r="734" spans="9:23">
      <c r="I734" s="45" t="s">
        <v>1584</v>
      </c>
      <c r="J734" s="17">
        <f t="shared" ref="J734:J736" si="3276">HEX2DEC(I734)</f>
        <v>7131</v>
      </c>
      <c r="K734" s="49">
        <f t="shared" ref="K734" si="3277">J734*$B$3</f>
        <v>577.82492999999999</v>
      </c>
      <c r="L734" s="49">
        <f t="shared" ref="L734" si="3278">K734+K735+K736</f>
        <v>245254143313.82492</v>
      </c>
      <c r="M734" s="50">
        <f t="shared" ref="M734" si="3279">J737+1</f>
        <v>5</v>
      </c>
      <c r="N734" s="49">
        <f t="shared" ref="N734" si="3280">IF(AND($M734=1,$K737=1,$M738=1,$K741=0),$L738-$L734,IF(AND($M734=1,$K737=1,$M742=1,$K745=0),$L742-$L734,IF(AND($M734=1,$K737=1,$M746=1,$K749=0),$L746-$L734,IF(AND($M734=1,$K737=1,$M750=1,$K753=0),$L750-$L734,0))))</f>
        <v>0</v>
      </c>
      <c r="O734" s="49">
        <f t="shared" ref="O734" si="3281">IF(AND($M734=1,$K737=1,$M738=2,$K741=1),$L738-$L734,IF(AND($M734=1,$K737=1,$M742=2,$K745=1),$L742-$L734,IF(AND($M734=1,$K737=1,$M746=2,$K749=1),$L746-$L734,IF(AND($M734=1,$K737=1,$M750=2,$K753=1),$L750-$L734,0))))</f>
        <v>0</v>
      </c>
      <c r="P734" s="49">
        <f t="shared" ref="P734" si="3282">IF(AND($M734=2,$K737=1,$M738=2,$K741=0),$L738-$L734,IF(AND($M734=2,$K737=1,$M742=2,$K745=0),$L742-$L734,IF(AND($M734=2,$K737=1,$M746=2,$K749=0),$L746-$L734,IF(AND($M734=2,$K737=1,$M750=2,$K753=0),$L750-$L734,0))))</f>
        <v>0</v>
      </c>
      <c r="Q734" s="49">
        <f t="shared" ref="Q734" si="3283">IF(AND($M734=2,$K737=1,$M738=3,$K741=1),$L738-$L734,IF(AND($M734=2,$K737=1,$M742=3,$K745=1),$L742-$L734,IF(AND($M734=2,$K737=1,$M746=3,$K749=1),$L746-$L734,IF(AND($M734=2,$K737=1,$M750=3,$K753=1),$L750-$L734,0))))</f>
        <v>0</v>
      </c>
      <c r="R734" s="49">
        <f t="shared" ref="R734" si="3284">IF(AND($M734=3,$K737=1,$M738=3,$K741=0),$L738-$L734,IF(AND($M734=3,$K737=1,$M742=3,$K745=0),$L742-$L734,IF(AND($M734=3,$K737=1,$M746=3,$K749=0),$L746-$L734,IF(AND($M734=3,$K737=1,$M750=3,$K753=0),$L750-$L734,0))))</f>
        <v>0</v>
      </c>
      <c r="S734" s="49">
        <f t="shared" ref="S734" si="3285">IF(AND($M734=3,$K737=1,$M738=4,$K741=1),$L738-$L734,IF(AND($M734=3,$K737=1,$M742=4,$K745=1),$L742-$L734,IF(AND($M734=3,$K737=1,$M746=4,$K749=1),$L746-$L734,IF(AND($M734=3,$K737=1,$M750=4,$K753=1),$L750-$L734,0))))</f>
        <v>0</v>
      </c>
      <c r="T734" s="49">
        <f t="shared" ref="T734" si="3286">IF(AND($M734=4,$K737=1,$M738=4,$K741=0),$L738-$L734,IF(AND($M734=4,$K737=1,$M742=4,$K745=0),$L742-$L734,IF(AND($M736=3,$K737=1,$M746=4,$K749=0),$L746-$L734,IF(AND($M734=4,$K737=1,$M750=4,$K753=0),$L750-$L734,0))))</f>
        <v>0</v>
      </c>
      <c r="U734" s="49">
        <f t="shared" ref="U734" si="3287">IF(AND($M734=4,$K737=1,$M738=5,$K741=1),$L738-$L734,IF(AND($M734=4,$K737=1,$M742=5,$K745=1),$L742-$L734,IF(AND($M734=4,$K737=1,$M746=5,$K749=1),$L746-$L734,IF(AND($M734=4,$K737=1,$M750=5,$K753=1),$L750-$L734,0))))</f>
        <v>0</v>
      </c>
      <c r="V734" s="49">
        <f t="shared" ref="V734" si="3288">IF(AND($M734=5,$K737=1,$M738=5,$K741=0),$L738-$L734,IF(AND($M734=5,$K737=1,$M742=5,$K745=0),$L742-$L734,IF(AND($M736=5,$K737=1,$M746=5,$K749=0),$L746-$L734,IF(AND($M734=5,$K737=1,$M750=5,$K753=0),$L750-$L734,0))))</f>
        <v>0</v>
      </c>
      <c r="W734" s="49">
        <f t="shared" ref="W734" si="3289">IF(AND($M734=5,$K737=1,$M738=1,$K741=1),$L738-$L734,IF(AND($M734=5,$K737=1,$M742=1,$K745=1),$L742-$L734,IF(AND($M734=5,$K737=1,$M746=1,$K749=1),$L746-$L734,IF(AND($M734=5,$K737=1,$M750=1,$K753=1),$L750-$L734,0))))</f>
        <v>0</v>
      </c>
    </row>
    <row r="735" spans="9:23">
      <c r="I735" s="45" t="s">
        <v>1585</v>
      </c>
      <c r="J735" s="17">
        <f t="shared" si="3276"/>
        <v>31767842</v>
      </c>
      <c r="K735" s="49">
        <f t="shared" ref="K735" si="3290">J735*$B$2</f>
        <v>254142736</v>
      </c>
      <c r="L735" s="49"/>
    </row>
    <row r="736" spans="9:23">
      <c r="I736" s="45" t="s">
        <v>1574</v>
      </c>
      <c r="J736" s="17">
        <f t="shared" si="3276"/>
        <v>245</v>
      </c>
      <c r="K736" s="49">
        <f t="shared" ref="K736" si="3291">J736*1000000000</f>
        <v>245000000000</v>
      </c>
      <c r="L736" s="49"/>
    </row>
    <row r="737" spans="9:23">
      <c r="I737" s="45" t="s">
        <v>1226</v>
      </c>
      <c r="J737" s="17">
        <f t="shared" ref="J737" si="3292">HEX2DEC(RIGHT(I737))</f>
        <v>4</v>
      </c>
      <c r="K737" s="49">
        <f t="shared" ref="K737" si="3293">HEX2DEC(LEFT(RIGHT(I737,2),1))</f>
        <v>0</v>
      </c>
    </row>
    <row r="738" spans="9:23">
      <c r="I738" s="45" t="s">
        <v>944</v>
      </c>
      <c r="J738" s="17">
        <f t="shared" ref="J738:J740" si="3294">HEX2DEC(I738)</f>
        <v>5760</v>
      </c>
      <c r="K738" s="49">
        <f t="shared" ref="K738" si="3295">J738*$B$3</f>
        <v>466.73280000000005</v>
      </c>
      <c r="L738" s="49">
        <f t="shared" ref="L738" si="3296">K738+K739+K740</f>
        <v>246254145762.73279</v>
      </c>
      <c r="M738" s="50">
        <f t="shared" ref="M738" si="3297">J741+1</f>
        <v>2</v>
      </c>
      <c r="N738" s="49">
        <f t="shared" ref="N738" si="3298">IF(AND($M738=1,$K741=1,$M742=1,$K745=0),$L742-$L738,IF(AND($M738=1,$K741=1,$M746=1,$K749=0),$L746-$L738,IF(AND($M738=1,$K741=1,$M750=1,$K753=0),$L750-$L738,IF(AND($M738=1,$K741=1,$M754=1,$K757=0),$L754-$L738,0))))</f>
        <v>0</v>
      </c>
      <c r="O738" s="49">
        <f t="shared" ref="O738" si="3299">IF(AND($M738=1,$K741=1,$M742=2,$K745=1),$L742-$L738,IF(AND($M738=1,$K741=1,$M746=2,$K749=1),$L746-$L738,IF(AND($M738=1,$K741=1,$M750=2,$K753=1),$L750-$L738,IF(AND($M738=1,$K741=1,$M754=2,$K757=1),$L754-$L738,0))))</f>
        <v>0</v>
      </c>
      <c r="P738" s="49">
        <f t="shared" ref="P738" si="3300">IF(AND($M738=2,$K741=1,$M742=2,$K745=0),$L742-$L738,IF(AND($M738=2,$K741=1,$M746=2,$K749=0),$L746-$L738,IF(AND($M738=2,$K741=1,$M750=2,$K753=0),$L750-$L738,IF(AND($M738=2,$K741=1,$M754=2,$K757=0),$L754-$L738,0))))</f>
        <v>1020.7588195800781</v>
      </c>
      <c r="Q738" s="49">
        <f t="shared" ref="Q738" si="3301">IF(AND($M738=2,$K741=1,$M742=3,$K745=1),$L742-$L738,IF(AND($M738=2,$K741=1,$M746=3,$K749=1),$L746-$L738,IF(AND($M738=2,$K741=1,$M750=3,$K753=1),$L750-$L738,IF(AND($M738=2,$K741=1,$M754=3,$K757=1),$L754-$L738,0))))</f>
        <v>545.22232055664062</v>
      </c>
      <c r="R738" s="49">
        <f t="shared" ref="R738" si="3302">IF(AND($M738=3,$K741=1,$M742=3,$K745=0),$L742-$L738,IF(AND($M738=3,$K741=1,$M746=3,$K749=0),$L746-$L738,IF(AND($M738=3,$K741=1,$M750=3,$K753=0),$L750-$L738,IF(AND($M738=3,$K741=1,$M754=3,$K757=0),$L754-$L738,0))))</f>
        <v>0</v>
      </c>
      <c r="S738" s="49">
        <f t="shared" ref="S738" si="3303">IF(AND($M738=3,$K741=1,$M742=4,$K745=1),$L742-$L738,IF(AND($M738=3,$K741=1,$M746=4,$K749=1),$L746-$L738,IF(AND($M738=3,$K741=1,$M750=4,$K753=1),$L750-$L738,IF(AND($M738=3,$K741=1,$M754=4,$K757=1),$L754-$L738,0))))</f>
        <v>0</v>
      </c>
      <c r="T738" s="49">
        <f t="shared" ref="T738" si="3304">IF(AND($M738=4,$K741=1,$M742=4,$K745=0),$L742-$L738,IF(AND($M738=4,$K741=1,$M746=4,$K749=0),$L746-$L738,IF(AND($M740=3,$K741=1,$M750=4,$K753=0),$L750-$L738,IF(AND($M738=4,$K741=1,$M754=4,$K757=0),$L754-$L738,0))))</f>
        <v>0</v>
      </c>
      <c r="U738" s="49">
        <f t="shared" ref="U738" si="3305">IF(AND($M738=4,$K741=1,$M742=5,$K745=1),$L742-$L738,IF(AND($M738=4,$K741=1,$M746=5,$K749=1),$L746-$L738,IF(AND($M738=4,$K741=1,$M750=5,$K753=1),$L750-$L738,IF(AND($M738=4,$K741=1,$M754=5,$K757=1),$L754-$L738,0))))</f>
        <v>0</v>
      </c>
      <c r="V738" s="49">
        <f t="shared" ref="V738" si="3306">IF(AND($M738=5,$K741=1,$M742=5,$K745=0),$L742-$L738,IF(AND($M738=5,$K741=1,$M746=5,$K749=0),$L746-$L738,IF(AND($M740=5,$K741=1,$M750=5,$K753=0),$L750-$L738,IF(AND($M738=5,$K741=1,$M754=5,$K757=0),$L754-$L738,0))))</f>
        <v>0</v>
      </c>
      <c r="W738" s="49">
        <f t="shared" ref="W738" si="3307">IF(AND($M738=5,$K741=1,$M742=1,$K745=1),$L742-$L738,IF(AND($M738=5,$K741=1,$M746=1,$K749=1),$L746-$L738,IF(AND($M738=5,$K741=1,$M750=1,$K753=1),$L750-$L738,IF(AND($M738=5,$K741=1,$M754=1,$K757=1),$L754-$L738,0))))</f>
        <v>0</v>
      </c>
    </row>
    <row r="739" spans="9:23">
      <c r="I739" s="45" t="s">
        <v>1586</v>
      </c>
      <c r="J739" s="17">
        <f t="shared" si="3294"/>
        <v>31768162</v>
      </c>
      <c r="K739" s="49">
        <f t="shared" ref="K739" si="3308">J739*$B$2</f>
        <v>254145296</v>
      </c>
      <c r="L739" s="49"/>
    </row>
    <row r="740" spans="9:23">
      <c r="I740" s="45" t="s">
        <v>1587</v>
      </c>
      <c r="J740" s="17">
        <f t="shared" si="3294"/>
        <v>246</v>
      </c>
      <c r="K740" s="49">
        <f t="shared" ref="K740" si="3309">J740*1000000000</f>
        <v>246000000000</v>
      </c>
      <c r="L740" s="49"/>
    </row>
    <row r="741" spans="9:23">
      <c r="I741" s="45" t="s">
        <v>437</v>
      </c>
      <c r="J741" s="17">
        <f t="shared" ref="J741" si="3310">HEX2DEC(RIGHT(I741))</f>
        <v>1</v>
      </c>
      <c r="K741" s="49">
        <f t="shared" ref="K741" si="3311">HEX2DEC(LEFT(RIGHT(I741,2),1))</f>
        <v>1</v>
      </c>
    </row>
    <row r="742" spans="9:23">
      <c r="I742" s="45" t="s">
        <v>1588</v>
      </c>
      <c r="J742" s="17">
        <f t="shared" ref="J742:J744" si="3312">HEX2DEC(I742)</f>
        <v>6170</v>
      </c>
      <c r="K742" s="49">
        <f t="shared" ref="K742" si="3313">J742*$B$3</f>
        <v>499.95510000000002</v>
      </c>
      <c r="L742" s="49">
        <f t="shared" ref="L742" si="3314">K742+K743+K744</f>
        <v>246254146307.95511</v>
      </c>
      <c r="M742" s="50">
        <f t="shared" ref="M742" si="3315">J745+1</f>
        <v>3</v>
      </c>
      <c r="N742" s="49">
        <f t="shared" ref="N742" si="3316">IF(AND($M742=1,$K745=1,$M746=1,$K749=0),$L746-$L742,IF(AND($M742=1,$K745=1,$M750=1,$K753=0),$L750-$L742,IF(AND($M742=1,$K745=1,$M754=1,$K757=0),$L754-$L742,IF(AND($M742=1,$K745=1,$M758=1,$K761=0),$L758-$L742,0))))</f>
        <v>0</v>
      </c>
      <c r="O742" s="49">
        <f t="shared" ref="O742" si="3317">IF(AND($M742=1,$K745=1,$M746=2,$K749=1),$L746-$L742,IF(AND($M742=1,$K745=1,$M750=2,$K753=1),$L750-$L742,IF(AND($M742=1,$K745=1,$M754=2,$K757=1),$L754-$L742,IF(AND($M742=1,$K745=1,$M758=2,$K761=1),$L758-$L742,0))))</f>
        <v>0</v>
      </c>
      <c r="P742" s="49">
        <f t="shared" ref="P742" si="3318">IF(AND($M742=2,$K745=1,$M746=2,$K749=0),$L746-$L742,IF(AND($M742=2,$K745=1,$M750=2,$K753=0),$L750-$L742,IF(AND($M742=2,$K745=1,$M754=2,$K757=0),$L754-$L742,IF(AND($M742=2,$K745=1,$M758=2,$K761=0),$L758-$L742,0))))</f>
        <v>0</v>
      </c>
      <c r="Q742" s="49">
        <f t="shared" ref="Q742" si="3319">IF(AND($M742=2,$K745=1,$M746=3,$K749=1),$L746-$L742,IF(AND($M742=2,$K745=1,$M750=3,$K753=1),$L750-$L742,IF(AND($M742=2,$K745=1,$M754=3,$K757=1),$L754-$L742,IF(AND($M742=2,$K745=1,$M758=3,$K761=1),$L758-$L742,0))))</f>
        <v>0</v>
      </c>
      <c r="R742" s="49">
        <f t="shared" ref="R742" si="3320">IF(AND($M742=3,$K745=1,$M746=3,$K749=0),$L746-$L742,IF(AND($M742=3,$K745=1,$M750=3,$K753=0),$L750-$L742,IF(AND($M742=3,$K745=1,$M754=3,$K757=0),$L754-$L742,IF(AND($M742=3,$K745=1,$M758=3,$K761=0),$L758-$L742,0))))</f>
        <v>962.41720581054687</v>
      </c>
      <c r="S742" s="49">
        <f t="shared" ref="S742" si="3321">IF(AND($M742=3,$K745=1,$M746=4,$K749=1),$L746-$L742,IF(AND($M742=3,$K745=1,$M750=4,$K753=1),$L750-$L742,IF(AND($M742=3,$K745=1,$M754=4,$K757=1),$L754-$L742,IF(AND($M742=3,$K745=1,$M758=4,$K761=1),$L758-$L742,0))))</f>
        <v>9451.3635864257812</v>
      </c>
      <c r="T742" s="49">
        <f t="shared" ref="T742" si="3322">IF(AND($M742=4,$K745=1,$M746=4,$K749=0),$L746-$L742,IF(AND($M742=4,$K745=1,$M750=4,$K753=0),$L750-$L742,IF(AND($M744=3,$K745=1,$M754=4,$K757=0),$L754-$L742,IF(AND($M742=4,$K745=1,$M758=4,$K761=0),$L758-$L742,0))))</f>
        <v>0</v>
      </c>
      <c r="U742" s="49">
        <f t="shared" ref="U742" si="3323">IF(AND($M742=4,$K745=1,$M746=5,$K749=1),$L746-$L742,IF(AND($M742=4,$K745=1,$M750=5,$K753=1),$L750-$L742,IF(AND($M742=4,$K745=1,$M754=5,$K757=1),$L754-$L742,IF(AND($M742=4,$K745=1,$M758=5,$K761=1),$L758-$L742,0))))</f>
        <v>0</v>
      </c>
      <c r="V742" s="49">
        <f t="shared" ref="V742" si="3324">IF(AND($M742=5,$K745=1,$M746=5,$K749=0),$L746-$L742,IF(AND($M742=5,$K745=1,$M750=5,$K753=0),$L750-$L742,IF(AND($M744=5,$K745=1,$M754=5,$K757=0),$L754-$L742,IF(AND($M742=5,$K745=1,$M758=5,$K761=0),$L758-$L742,0))))</f>
        <v>0</v>
      </c>
      <c r="W742" s="49">
        <f t="shared" ref="W742" si="3325">IF(AND($M742=5,$K745=1,$M746=1,$K749=1),$L746-$L742,IF(AND($M742=5,$K745=1,$M750=1,$K753=1),$L750-$L742,IF(AND($M742=5,$K745=1,$M754=1,$K757=1),$L754-$L742,IF(AND($M742=5,$K745=1,$M758=1,$K761=1),$L758-$L742,0))))</f>
        <v>0</v>
      </c>
    </row>
    <row r="743" spans="9:23">
      <c r="I743" s="45" t="s">
        <v>1589</v>
      </c>
      <c r="J743" s="17">
        <f t="shared" si="3312"/>
        <v>31768226</v>
      </c>
      <c r="K743" s="49">
        <f t="shared" ref="K743" si="3326">J743*$B$2</f>
        <v>254145808</v>
      </c>
      <c r="L743" s="49"/>
    </row>
    <row r="744" spans="9:23">
      <c r="I744" s="45" t="s">
        <v>1587</v>
      </c>
      <c r="J744" s="17">
        <f t="shared" si="3312"/>
        <v>246</v>
      </c>
      <c r="K744" s="49">
        <f t="shared" ref="K744" si="3327">J744*1000000000</f>
        <v>246000000000</v>
      </c>
      <c r="L744" s="49"/>
    </row>
    <row r="745" spans="9:23">
      <c r="I745" s="45" t="s">
        <v>482</v>
      </c>
      <c r="J745" s="17">
        <f t="shared" ref="J745" si="3328">HEX2DEC(RIGHT(I745))</f>
        <v>2</v>
      </c>
      <c r="K745" s="49">
        <f t="shared" ref="K745" si="3329">HEX2DEC(LEFT(RIGHT(I745,2),1))</f>
        <v>1</v>
      </c>
    </row>
    <row r="746" spans="9:23">
      <c r="I746" s="45" t="s">
        <v>952</v>
      </c>
      <c r="J746" s="17">
        <f t="shared" ref="J746:J748" si="3330">HEX2DEC(I746)</f>
        <v>5720</v>
      </c>
      <c r="K746" s="49">
        <f t="shared" ref="K746" si="3331">J746*$B$3</f>
        <v>463.49160000000001</v>
      </c>
      <c r="L746" s="49">
        <f t="shared" ref="L746" si="3332">K746+K747+K748</f>
        <v>246254146783.49161</v>
      </c>
      <c r="M746" s="50">
        <f t="shared" ref="M746" si="3333">J749+1</f>
        <v>2</v>
      </c>
      <c r="N746" s="49">
        <f t="shared" ref="N746" si="3334">IF(AND($M746=1,$K749=1,$M750=1,$K753=0),$L750-$L746,IF(AND($M746=1,$K749=1,$M754=1,$K757=0),$L754-$L746,IF(AND($M746=1,$K749=1,$M758=1,$K761=0),$L758-$L746,IF(AND($M746=1,$K749=1,$M762=1,$K765=0),$L762-$L746,0))))</f>
        <v>0</v>
      </c>
      <c r="O746" s="49">
        <f t="shared" ref="O746" si="3335">IF(AND($M746=1,$K749=1,$M750=2,$K753=1),$L750-$L746,IF(AND($M746=1,$K749=1,$M754=2,$K757=1),$L754-$L746,IF(AND($M746=1,$K749=1,$M758=2,$K761=1),$L758-$L746,IF(AND($M746=1,$K749=1,$M762=2,$K765=1),$L762-$L746,0))))</f>
        <v>0</v>
      </c>
      <c r="P746" s="49">
        <f t="shared" ref="P746" si="3336">IF(AND($M746=2,$K749=1,$M750=2,$K753=0),$L750-$L746,IF(AND($M746=2,$K749=1,$M754=2,$K757=0),$L754-$L746,IF(AND($M746=2,$K749=1,$M758=2,$K761=0),$L758-$L746,IF(AND($M746=2,$K749=1,$M762=2,$K765=0),$L762-$L746,0))))</f>
        <v>0</v>
      </c>
      <c r="Q746" s="49">
        <f t="shared" ref="Q746" si="3337">IF(AND($M746=2,$K749=1,$M750=3,$K753=1),$L750-$L746,IF(AND($M746=2,$K749=1,$M754=3,$K757=1),$L754-$L746,IF(AND($M746=2,$K749=1,$M758=3,$K761=1),$L758-$L746,IF(AND($M746=2,$K749=1,$M762=3,$K765=1),$L762-$L746,0))))</f>
        <v>0</v>
      </c>
      <c r="R746" s="49">
        <f t="shared" ref="R746" si="3338">IF(AND($M746=3,$K749=1,$M750=3,$K753=0),$L750-$L746,IF(AND($M746=3,$K749=1,$M754=3,$K757=0),$L754-$L746,IF(AND($M746=3,$K749=1,$M758=3,$K761=0),$L758-$L746,IF(AND($M746=3,$K749=1,$M762=3,$K765=0),$L762-$L746,0))))</f>
        <v>0</v>
      </c>
      <c r="S746" s="49">
        <f t="shared" ref="S746" si="3339">IF(AND($M746=3,$K749=1,$M750=4,$K753=1),$L750-$L746,IF(AND($M746=3,$K749=1,$M754=4,$K757=1),$L754-$L746,IF(AND($M746=3,$K749=1,$M758=4,$K761=1),$L758-$L746,IF(AND($M746=3,$K749=1,$M762=4,$K765=1),$L762-$L746,0))))</f>
        <v>0</v>
      </c>
      <c r="T746" s="49">
        <f t="shared" ref="T746" si="3340">IF(AND($M746=4,$K749=1,$M750=4,$K753=0),$L750-$L746,IF(AND($M746=4,$K749=1,$M754=4,$K757=0),$L754-$L746,IF(AND($M748=3,$K749=1,$M758=4,$K761=0),$L758-$L746,IF(AND($M746=4,$K749=1,$M762=4,$K765=0),$L762-$L746,0))))</f>
        <v>0</v>
      </c>
      <c r="U746" s="49">
        <f t="shared" ref="U746" si="3341">IF(AND($M746=4,$K749=1,$M750=5,$K753=1),$L750-$L746,IF(AND($M746=4,$K749=1,$M754=5,$K757=1),$L754-$L746,IF(AND($M746=4,$K749=1,$M758=5,$K761=1),$L758-$L746,IF(AND($M746=4,$K749=1,$M762=5,$K765=1),$L762-$L746,0))))</f>
        <v>0</v>
      </c>
      <c r="V746" s="49">
        <f t="shared" ref="V746" si="3342">IF(AND($M746=5,$K749=1,$M750=5,$K753=0),$L750-$L746,IF(AND($M746=5,$K749=1,$M754=5,$K757=0),$L754-$L746,IF(AND($M748=5,$K749=1,$M758=5,$K761=0),$L758-$L746,IF(AND($M746=5,$K749=1,$M762=5,$K765=0),$L762-$L746,0))))</f>
        <v>0</v>
      </c>
      <c r="W746" s="49">
        <f t="shared" ref="W746" si="3343">IF(AND($M746=5,$K749=1,$M750=1,$K753=1),$L750-$L746,IF(AND($M746=5,$K749=1,$M754=1,$K757=1),$L754-$L746,IF(AND($M746=5,$K749=1,$M758=1,$K761=1),$L758-$L746,IF(AND($M746=5,$K749=1,$M762=1,$K765=1),$L762-$L746,0))))</f>
        <v>0</v>
      </c>
    </row>
    <row r="747" spans="9:23">
      <c r="I747" s="45" t="s">
        <v>1590</v>
      </c>
      <c r="J747" s="17">
        <f t="shared" si="3330"/>
        <v>31768290</v>
      </c>
      <c r="K747" s="49">
        <f t="shared" ref="K747" si="3344">J747*$B$2</f>
        <v>254146320</v>
      </c>
      <c r="L747" s="49"/>
    </row>
    <row r="748" spans="9:23">
      <c r="I748" s="45" t="s">
        <v>1587</v>
      </c>
      <c r="J748" s="17">
        <f t="shared" si="3330"/>
        <v>246</v>
      </c>
      <c r="K748" s="49">
        <f t="shared" ref="K748" si="3345">J748*1000000000</f>
        <v>246000000000</v>
      </c>
      <c r="L748" s="49"/>
    </row>
    <row r="749" spans="9:23">
      <c r="I749" s="45" t="s">
        <v>484</v>
      </c>
      <c r="J749" s="17">
        <f t="shared" ref="J749" si="3346">HEX2DEC(RIGHT(I749))</f>
        <v>1</v>
      </c>
      <c r="K749" s="49">
        <f t="shared" ref="K749" si="3347">HEX2DEC(LEFT(RIGHT(I749,2),1))</f>
        <v>0</v>
      </c>
    </row>
    <row r="750" spans="9:23">
      <c r="I750" s="45" t="s">
        <v>1276</v>
      </c>
      <c r="J750" s="17">
        <f t="shared" ref="J750:J752" si="3348">HEX2DEC(I750)</f>
        <v>5410</v>
      </c>
      <c r="K750" s="49">
        <f t="shared" ref="K750" si="3349">J750*$B$3</f>
        <v>438.37230000000005</v>
      </c>
      <c r="L750" s="49">
        <f t="shared" ref="L750" si="3350">K750+K751+K752</f>
        <v>246254147270.37231</v>
      </c>
      <c r="M750" s="50">
        <f t="shared" ref="M750" si="3351">J753+1</f>
        <v>3</v>
      </c>
      <c r="N750" s="49">
        <f t="shared" ref="N750" si="3352">IF(AND($M750=1,$K753=1,$M754=1,$K757=0),$L754-$L750,IF(AND($M750=1,$K753=1,$M758=1,$K761=0),$L758-$L750,IF(AND($M750=1,$K753=1,$M762=1,$K765=0),$L762-$L750,IF(AND($M750=1,$K753=1,$M766=1,$K769=0),$L766-$L750,0))))</f>
        <v>0</v>
      </c>
      <c r="O750" s="49">
        <f t="shared" ref="O750" si="3353">IF(AND($M750=1,$K753=1,$M754=2,$K757=1),$L754-$L750,IF(AND($M750=1,$K753=1,$M758=2,$K761=1),$L758-$L750,IF(AND($M750=1,$K753=1,$M762=2,$K765=1),$L762-$L750,IF(AND($M750=1,$K753=1,$M766=2,$K769=1),$L766-$L750,0))))</f>
        <v>0</v>
      </c>
      <c r="P750" s="49">
        <f t="shared" ref="P750" si="3354">IF(AND($M750=2,$K753=1,$M754=2,$K757=0),$L754-$L750,IF(AND($M750=2,$K753=1,$M758=2,$K761=0),$L758-$L750,IF(AND($M750=2,$K753=1,$M762=2,$K765=0),$L762-$L750,IF(AND($M750=2,$K753=1,$M766=2,$K769=0),$L766-$L750,0))))</f>
        <v>0</v>
      </c>
      <c r="Q750" s="49">
        <f t="shared" ref="Q750" si="3355">IF(AND($M750=2,$K753=1,$M754=3,$K757=1),$L754-$L750,IF(AND($M750=2,$K753=1,$M758=3,$K761=1),$L758-$L750,IF(AND($M750=2,$K753=1,$M762=3,$K765=1),$L762-$L750,IF(AND($M750=2,$K753=1,$M766=3,$K769=1),$L766-$L750,0))))</f>
        <v>0</v>
      </c>
      <c r="R750" s="49">
        <f t="shared" ref="R750" si="3356">IF(AND($M750=3,$K753=1,$M754=3,$K757=0),$L754-$L750,IF(AND($M750=3,$K753=1,$M758=3,$K761=0),$L758-$L750,IF(AND($M750=3,$K753=1,$M762=3,$K765=0),$L762-$L750,IF(AND($M750=3,$K753=1,$M766=3,$K769=0),$L766-$L750,0))))</f>
        <v>0</v>
      </c>
      <c r="S750" s="49">
        <f t="shared" ref="S750" si="3357">IF(AND($M750=3,$K753=1,$M754=4,$K757=1),$L754-$L750,IF(AND($M750=3,$K753=1,$M758=4,$K761=1),$L758-$L750,IF(AND($M750=3,$K753=1,$M762=4,$K765=1),$L762-$L750,IF(AND($M750=3,$K753=1,$M766=4,$K769=1),$L766-$L750,0))))</f>
        <v>0</v>
      </c>
      <c r="T750" s="49">
        <f t="shared" ref="T750" si="3358">IF(AND($M750=4,$K753=1,$M754=4,$K757=0),$L754-$L750,IF(AND($M750=4,$K753=1,$M758=4,$K761=0),$L758-$L750,IF(AND($M752=3,$K753=1,$M762=4,$K765=0),$L762-$L750,IF(AND($M750=4,$K753=1,$M766=4,$K769=0),$L766-$L750,0))))</f>
        <v>0</v>
      </c>
      <c r="U750" s="49">
        <f t="shared" ref="U750" si="3359">IF(AND($M750=4,$K753=1,$M754=5,$K757=1),$L754-$L750,IF(AND($M750=4,$K753=1,$M758=5,$K761=1),$L758-$L750,IF(AND($M750=4,$K753=1,$M762=5,$K765=1),$L762-$L750,IF(AND($M750=4,$K753=1,$M766=5,$K769=1),$L766-$L750,0))))</f>
        <v>0</v>
      </c>
      <c r="V750" s="49">
        <f t="shared" ref="V750" si="3360">IF(AND($M750=5,$K753=1,$M754=5,$K757=0),$L754-$L750,IF(AND($M750=5,$K753=1,$M758=5,$K761=0),$L758-$L750,IF(AND($M752=5,$K753=1,$M762=5,$K765=0),$L762-$L750,IF(AND($M750=5,$K753=1,$M766=5,$K769=0),$L766-$L750,0))))</f>
        <v>0</v>
      </c>
      <c r="W750" s="49">
        <f t="shared" ref="W750" si="3361">IF(AND($M750=5,$K753=1,$M754=1,$K757=1),$L754-$L750,IF(AND($M750=5,$K753=1,$M758=1,$K761=1),$L758-$L750,IF(AND($M750=5,$K753=1,$M762=1,$K765=1),$L762-$L750,IF(AND($M750=5,$K753=1,$M766=1,$K769=1),$L766-$L750,0))))</f>
        <v>0</v>
      </c>
    </row>
    <row r="751" spans="9:23">
      <c r="I751" s="45" t="s">
        <v>1591</v>
      </c>
      <c r="J751" s="17">
        <f t="shared" si="3348"/>
        <v>31768354</v>
      </c>
      <c r="K751" s="49">
        <f t="shared" ref="K751" si="3362">J751*$B$2</f>
        <v>254146832</v>
      </c>
      <c r="L751" s="49"/>
    </row>
    <row r="752" spans="9:23">
      <c r="I752" s="45" t="s">
        <v>1587</v>
      </c>
      <c r="J752" s="17">
        <f t="shared" si="3348"/>
        <v>246</v>
      </c>
      <c r="K752" s="49">
        <f t="shared" ref="K752" si="3363">J752*1000000000</f>
        <v>246000000000</v>
      </c>
      <c r="L752" s="49"/>
    </row>
    <row r="753" spans="9:23">
      <c r="I753" s="45" t="s">
        <v>706</v>
      </c>
      <c r="J753" s="17">
        <f t="shared" ref="J753" si="3364">HEX2DEC(RIGHT(I753))</f>
        <v>2</v>
      </c>
      <c r="K753" s="49">
        <f t="shared" ref="K753" si="3365">HEX2DEC(LEFT(RIGHT(I753,2),1))</f>
        <v>0</v>
      </c>
    </row>
    <row r="754" spans="9:23">
      <c r="I754" s="45" t="s">
        <v>1592</v>
      </c>
      <c r="J754" s="17">
        <f t="shared" ref="J754:J756" si="3366">HEX2DEC(I754)</f>
        <v>2756</v>
      </c>
      <c r="K754" s="49">
        <f t="shared" ref="K754" si="3367">J754*$B$3</f>
        <v>223.31868</v>
      </c>
      <c r="L754" s="49">
        <f t="shared" ref="L754" si="3368">K754+K755+K756</f>
        <v>246254155759.3187</v>
      </c>
      <c r="M754" s="50">
        <f t="shared" ref="M754" si="3369">J757+1</f>
        <v>4</v>
      </c>
      <c r="N754" s="49">
        <f t="shared" ref="N754" si="3370">IF(AND($M754=1,$K757=1,$M758=1,$K761=0),$L758-$L754,IF(AND($M754=1,$K757=1,$M762=1,$K765=0),$L762-$L754,IF(AND($M754=1,$K757=1,$M766=1,$K769=0),$L766-$L754,IF(AND($M754=1,$K757=1,$M770=1,$K773=0),$L770-$L754,0))))</f>
        <v>0</v>
      </c>
      <c r="O754" s="49">
        <f t="shared" ref="O754" si="3371">IF(AND($M754=1,$K757=1,$M758=2,$K761=1),$L758-$L754,IF(AND($M754=1,$K757=1,$M762=2,$K765=1),$L762-$L754,IF(AND($M754=1,$K757=1,$M766=2,$K769=1),$L766-$L754,IF(AND($M754=1,$K757=1,$M770=2,$K773=1),$L770-$L754,0))))</f>
        <v>0</v>
      </c>
      <c r="P754" s="49">
        <f t="shared" ref="P754" si="3372">IF(AND($M754=2,$K757=1,$M758=2,$K761=0),$L758-$L754,IF(AND($M754=2,$K757=1,$M762=2,$K765=0),$L762-$L754,IF(AND($M754=2,$K757=1,$M766=2,$K769=0),$L766-$L754,IF(AND($M754=2,$K757=1,$M770=2,$K773=0),$L770-$L754,0))))</f>
        <v>0</v>
      </c>
      <c r="Q754" s="49">
        <f t="shared" ref="Q754" si="3373">IF(AND($M754=2,$K757=1,$M758=3,$K761=1),$L758-$L754,IF(AND($M754=2,$K757=1,$M762=3,$K765=1),$L762-$L754,IF(AND($M754=2,$K757=1,$M766=3,$K769=1),$L766-$L754,IF(AND($M754=2,$K757=1,$M770=3,$K773=1),$L770-$L754,0))))</f>
        <v>0</v>
      </c>
      <c r="R754" s="49">
        <f t="shared" ref="R754" si="3374">IF(AND($M754=3,$K757=1,$M758=3,$K761=0),$L758-$L754,IF(AND($M754=3,$K757=1,$M762=3,$K765=0),$L762-$L754,IF(AND($M754=3,$K757=1,$M766=3,$K769=0),$L766-$L754,IF(AND($M754=3,$K757=1,$M770=3,$K773=0),$L770-$L754,0))))</f>
        <v>0</v>
      </c>
      <c r="S754" s="49">
        <f t="shared" ref="S754" si="3375">IF(AND($M754=3,$K757=1,$M758=4,$K761=1),$L758-$L754,IF(AND($M754=3,$K757=1,$M762=4,$K765=1),$L762-$L754,IF(AND($M754=3,$K757=1,$M766=4,$K769=1),$L766-$L754,IF(AND($M754=3,$K757=1,$M770=4,$K773=1),$L770-$L754,0))))</f>
        <v>0</v>
      </c>
      <c r="T754" s="49">
        <f t="shared" ref="T754" si="3376">IF(AND($M754=4,$K757=1,$M758=4,$K761=0),$L758-$L754,IF(AND($M754=4,$K757=1,$M762=4,$K765=0),$L762-$L754,IF(AND($M756=3,$K757=1,$M766=4,$K769=0),$L766-$L754,IF(AND($M754=4,$K757=1,$M770=4,$K773=0),$L770-$L754,0))))</f>
        <v>1019.948486328125</v>
      </c>
      <c r="U754" s="49">
        <f t="shared" ref="U754" si="3377">IF(AND($M754=4,$K757=1,$M758=5,$K761=1),$L758-$L754,IF(AND($M754=4,$K757=1,$M762=5,$K765=1),$L762-$L754,IF(AND($M754=4,$K757=1,$M766=5,$K769=1),$L766-$L754,IF(AND($M754=4,$K757=1,$M770=5,$K773=1),$L770-$L754,0))))</f>
        <v>12324.625549316406</v>
      </c>
      <c r="V754" s="49">
        <f t="shared" ref="V754" si="3378">IF(AND($M754=5,$K757=1,$M758=5,$K761=0),$L758-$L754,IF(AND($M754=5,$K757=1,$M762=5,$K765=0),$L762-$L754,IF(AND($M756=5,$K757=1,$M766=5,$K769=0),$L766-$L754,IF(AND($M754=5,$K757=1,$M770=5,$K773=0),$L770-$L754,0))))</f>
        <v>0</v>
      </c>
      <c r="W754" s="49">
        <f t="shared" ref="W754" si="3379">IF(AND($M754=5,$K757=1,$M758=1,$K761=1),$L758-$L754,IF(AND($M754=5,$K757=1,$M762=1,$K765=1),$L762-$L754,IF(AND($M754=5,$K757=1,$M766=1,$K769=1),$L766-$L754,IF(AND($M754=5,$K757=1,$M770=1,$K773=1),$L770-$L754,0))))</f>
        <v>0</v>
      </c>
    </row>
    <row r="755" spans="9:23">
      <c r="I755" s="45" t="s">
        <v>1593</v>
      </c>
      <c r="J755" s="17">
        <f t="shared" si="3366"/>
        <v>31769442</v>
      </c>
      <c r="K755" s="49">
        <f t="shared" ref="K755" si="3380">J755*$B$2</f>
        <v>254155536</v>
      </c>
      <c r="L755" s="49"/>
    </row>
    <row r="756" spans="9:23">
      <c r="I756" s="45" t="s">
        <v>1587</v>
      </c>
      <c r="J756" s="17">
        <f t="shared" si="3366"/>
        <v>246</v>
      </c>
      <c r="K756" s="49">
        <f t="shared" ref="K756" si="3381">J756*1000000000</f>
        <v>246000000000</v>
      </c>
      <c r="L756" s="49"/>
    </row>
    <row r="757" spans="9:23">
      <c r="I757" s="45" t="s">
        <v>491</v>
      </c>
      <c r="J757" s="17">
        <f t="shared" ref="J757" si="3382">HEX2DEC(RIGHT(I757))</f>
        <v>3</v>
      </c>
      <c r="K757" s="49">
        <f t="shared" ref="K757" si="3383">HEX2DEC(LEFT(RIGHT(I757,2),1))</f>
        <v>1</v>
      </c>
    </row>
    <row r="758" spans="9:23">
      <c r="I758" s="45" t="s">
        <v>1594</v>
      </c>
      <c r="J758" s="17">
        <f t="shared" ref="J758:J760" si="3384">HEX2DEC(I758)</f>
        <v>2706</v>
      </c>
      <c r="K758" s="49">
        <f t="shared" ref="K758" si="3385">J758*$B$3</f>
        <v>219.26718000000002</v>
      </c>
      <c r="L758" s="49">
        <f t="shared" ref="L758" si="3386">K758+K759+K760</f>
        <v>246254156779.26718</v>
      </c>
      <c r="M758" s="50">
        <f t="shared" ref="M758" si="3387">J761+1</f>
        <v>4</v>
      </c>
      <c r="N758" s="49">
        <f t="shared" ref="N758" si="3388">IF(AND($M758=1,$K761=1,$M762=1,$K765=0),$L762-$L758,IF(AND($M758=1,$K761=1,$M766=1,$K769=0),$L766-$L758,IF(AND($M758=1,$K761=1,$M770=1,$K773=0),$L770-$L758,IF(AND($M758=1,$K761=1,$M774=1,$K777=0),$L774-$L758,0))))</f>
        <v>0</v>
      </c>
      <c r="O758" s="49">
        <f t="shared" ref="O758" si="3389">IF(AND($M758=1,$K761=1,$M762=2,$K765=1),$L762-$L758,IF(AND($M758=1,$K761=1,$M766=2,$K769=1),$L766-$L758,IF(AND($M758=1,$K761=1,$M770=2,$K773=1),$L770-$L758,IF(AND($M758=1,$K761=1,$M774=2,$K777=1),$L774-$L758,0))))</f>
        <v>0</v>
      </c>
      <c r="P758" s="49">
        <f t="shared" ref="P758" si="3390">IF(AND($M758=2,$K761=1,$M762=2,$K765=0),$L762-$L758,IF(AND($M758=2,$K761=1,$M766=2,$K769=0),$L766-$L758,IF(AND($M758=2,$K761=1,$M770=2,$K773=0),$L770-$L758,IF(AND($M758=2,$K761=1,$M774=2,$K777=0),$L774-$L758,0))))</f>
        <v>0</v>
      </c>
      <c r="Q758" s="49">
        <f t="shared" ref="Q758" si="3391">IF(AND($M758=2,$K761=1,$M762=3,$K765=1),$L762-$L758,IF(AND($M758=2,$K761=1,$M766=3,$K769=1),$L766-$L758,IF(AND($M758=2,$K761=1,$M770=3,$K773=1),$L770-$L758,IF(AND($M758=2,$K761=1,$M774=3,$K777=1),$L774-$L758,0))))</f>
        <v>0</v>
      </c>
      <c r="R758" s="49">
        <f t="shared" ref="R758" si="3392">IF(AND($M758=3,$K761=1,$M762=3,$K765=0),$L762-$L758,IF(AND($M758=3,$K761=1,$M766=3,$K769=0),$L766-$L758,IF(AND($M758=3,$K761=1,$M770=3,$K773=0),$L770-$L758,IF(AND($M758=3,$K761=1,$M774=3,$K777=0),$L774-$L758,0))))</f>
        <v>0</v>
      </c>
      <c r="S758" s="49">
        <f t="shared" ref="S758" si="3393">IF(AND($M758=3,$K761=1,$M762=4,$K765=1),$L762-$L758,IF(AND($M758=3,$K761=1,$M766=4,$K769=1),$L766-$L758,IF(AND($M758=3,$K761=1,$M770=4,$K773=1),$L770-$L758,IF(AND($M758=3,$K761=1,$M774=4,$K777=1),$L774-$L758,0))))</f>
        <v>0</v>
      </c>
      <c r="T758" s="49">
        <f t="shared" ref="T758" si="3394">IF(AND($M758=4,$K761=1,$M762=4,$K765=0),$L762-$L758,IF(AND($M758=4,$K761=1,$M766=4,$K769=0),$L766-$L758,IF(AND($M760=3,$K761=1,$M770=4,$K773=0),$L770-$L758,IF(AND($M758=4,$K761=1,$M774=4,$K777=0),$L774-$L758,0))))</f>
        <v>0</v>
      </c>
      <c r="U758" s="49">
        <f t="shared" ref="U758" si="3395">IF(AND($M758=4,$K761=1,$M762=5,$K765=1),$L762-$L758,IF(AND($M758=4,$K761=1,$M766=5,$K769=1),$L766-$L758,IF(AND($M758=4,$K761=1,$M770=5,$K773=1),$L770-$L758,IF(AND($M758=4,$K761=1,$M774=5,$K777=1),$L774-$L758,0))))</f>
        <v>0</v>
      </c>
      <c r="V758" s="49">
        <f t="shared" ref="V758" si="3396">IF(AND($M758=5,$K761=1,$M762=5,$K765=0),$L762-$L758,IF(AND($M758=5,$K761=1,$M766=5,$K769=0),$L766-$L758,IF(AND($M760=5,$K761=1,$M770=5,$K773=0),$L770-$L758,IF(AND($M758=5,$K761=1,$M774=5,$K777=0),$L774-$L758,0))))</f>
        <v>0</v>
      </c>
      <c r="W758" s="49">
        <f t="shared" ref="W758" si="3397">IF(AND($M758=5,$K761=1,$M762=1,$K765=1),$L762-$L758,IF(AND($M758=5,$K761=1,$M766=1,$K769=1),$L766-$L758,IF(AND($M758=5,$K761=1,$M770=1,$K773=1),$L770-$L758,IF(AND($M758=5,$K761=1,$M774=1,$K777=1),$L774-$L758,0))))</f>
        <v>0</v>
      </c>
    </row>
    <row r="759" spans="9:23">
      <c r="I759" s="45" t="s">
        <v>1595</v>
      </c>
      <c r="J759" s="17">
        <f t="shared" si="3384"/>
        <v>31769570</v>
      </c>
      <c r="K759" s="49">
        <f t="shared" ref="K759" si="3398">J759*$B$2</f>
        <v>254156560</v>
      </c>
      <c r="L759" s="49"/>
    </row>
    <row r="760" spans="9:23">
      <c r="I760" s="45" t="s">
        <v>1587</v>
      </c>
      <c r="J760" s="17">
        <f t="shared" si="3384"/>
        <v>246</v>
      </c>
      <c r="K760" s="49">
        <f t="shared" ref="K760" si="3399">J760*1000000000</f>
        <v>246000000000</v>
      </c>
      <c r="L760" s="49"/>
    </row>
    <row r="761" spans="9:23">
      <c r="I761" s="45" t="s">
        <v>1225</v>
      </c>
      <c r="J761" s="17">
        <f t="shared" ref="J761" si="3400">HEX2DEC(RIGHT(I761))</f>
        <v>3</v>
      </c>
      <c r="K761" s="49">
        <f t="shared" ref="K761" si="3401">HEX2DEC(LEFT(RIGHT(I761,2),1))</f>
        <v>0</v>
      </c>
    </row>
    <row r="762" spans="9:23">
      <c r="I762" s="45" t="s">
        <v>1257</v>
      </c>
      <c r="J762" s="17">
        <f t="shared" ref="J762:J764" si="3402">HEX2DEC(I762)</f>
        <v>3208</v>
      </c>
      <c r="K762" s="49">
        <f t="shared" ref="K762" si="3403">J762*$B$3</f>
        <v>259.94424000000004</v>
      </c>
      <c r="L762" s="49">
        <f t="shared" ref="L762" si="3404">K762+K763+K764</f>
        <v>246254168083.94424</v>
      </c>
      <c r="M762" s="50">
        <f t="shared" ref="M762" si="3405">J765+1</f>
        <v>5</v>
      </c>
      <c r="N762" s="49">
        <f t="shared" ref="N762" si="3406">IF(AND($M762=1,$K765=1,$M766=1,$K769=0),$L766-$L762,IF(AND($M762=1,$K765=1,$M770=1,$K773=0),$L770-$L762,IF(AND($M762=1,$K765=1,$M774=1,$K777=0),$L774-$L762,IF(AND($M762=1,$K765=1,$M778=1,$K781=0),$L778-$L762,0))))</f>
        <v>0</v>
      </c>
      <c r="O762" s="49">
        <f t="shared" ref="O762" si="3407">IF(AND($M762=1,$K765=1,$M766=2,$K769=1),$L766-$L762,IF(AND($M762=1,$K765=1,$M770=2,$K773=1),$L770-$L762,IF(AND($M762=1,$K765=1,$M774=2,$K777=1),$L774-$L762,IF(AND($M762=1,$K765=1,$M778=2,$K781=1),$L778-$L762,0))))</f>
        <v>0</v>
      </c>
      <c r="P762" s="49">
        <f t="shared" ref="P762" si="3408">IF(AND($M762=2,$K765=1,$M766=2,$K769=0),$L766-$L762,IF(AND($M762=2,$K765=1,$M770=2,$K773=0),$L770-$L762,IF(AND($M762=2,$K765=1,$M774=2,$K777=0),$L774-$L762,IF(AND($M762=2,$K765=1,$M778=2,$K781=0),$L778-$L762,0))))</f>
        <v>0</v>
      </c>
      <c r="Q762" s="49">
        <f t="shared" ref="Q762" si="3409">IF(AND($M762=2,$K765=1,$M766=3,$K769=1),$L766-$L762,IF(AND($M762=2,$K765=1,$M770=3,$K773=1),$L770-$L762,IF(AND($M762=2,$K765=1,$M774=3,$K777=1),$L774-$L762,IF(AND($M762=2,$K765=1,$M778=3,$K781=1),$L778-$L762,0))))</f>
        <v>0</v>
      </c>
      <c r="R762" s="49">
        <f t="shared" ref="R762" si="3410">IF(AND($M762=3,$K765=1,$M766=3,$K769=0),$L766-$L762,IF(AND($M762=3,$K765=1,$M770=3,$K773=0),$L770-$L762,IF(AND($M762=3,$K765=1,$M774=3,$K777=0),$L774-$L762,IF(AND($M762=3,$K765=1,$M778=3,$K781=0),$L778-$L762,0))))</f>
        <v>0</v>
      </c>
      <c r="S762" s="49">
        <f t="shared" ref="S762" si="3411">IF(AND($M762=3,$K765=1,$M766=4,$K769=1),$L766-$L762,IF(AND($M762=3,$K765=1,$M770=4,$K773=1),$L770-$L762,IF(AND($M762=3,$K765=1,$M774=4,$K777=1),$L774-$L762,IF(AND($M762=3,$K765=1,$M778=4,$K781=1),$L778-$L762,0))))</f>
        <v>0</v>
      </c>
      <c r="T762" s="49">
        <f t="shared" ref="T762" si="3412">IF(AND($M762=4,$K765=1,$M766=4,$K769=0),$L766-$L762,IF(AND($M762=4,$K765=1,$M770=4,$K773=0),$L770-$L762,IF(AND($M764=3,$K765=1,$M774=4,$K777=0),$L774-$L762,IF(AND($M762=4,$K765=1,$M778=4,$K781=0),$L778-$L762,0))))</f>
        <v>0</v>
      </c>
      <c r="U762" s="49">
        <f t="shared" ref="U762" si="3413">IF(AND($M762=4,$K765=1,$M766=5,$K769=1),$L766-$L762,IF(AND($M762=4,$K765=1,$M770=5,$K773=1),$L770-$L762,IF(AND($M762=4,$K765=1,$M774=5,$K777=1),$L774-$L762,IF(AND($M762=4,$K765=1,$M778=5,$K781=1),$L778-$L762,0))))</f>
        <v>0</v>
      </c>
      <c r="V762" s="49">
        <f t="shared" ref="V762" si="3414">IF(AND($M762=5,$K765=1,$M766=5,$K769=0),$L766-$L762,IF(AND($M762=5,$K765=1,$M770=5,$K773=0),$L770-$L762,IF(AND($M764=5,$K765=1,$M774=5,$K777=0),$L774-$L762,IF(AND($M762=5,$K765=1,$M778=5,$K781=0),$L778-$L762,0))))</f>
        <v>1005.8492736816406</v>
      </c>
      <c r="W762" s="49">
        <f t="shared" ref="W762" si="3415">IF(AND($M762=5,$K765=1,$M766=1,$K769=1),$L766-$L762,IF(AND($M762=5,$K765=1,$M770=1,$K773=1),$L770-$L762,IF(AND($M762=5,$K765=1,$M774=1,$K777=1),$L774-$L762,IF(AND($M762=5,$K765=1,$M778=1,$K781=1),$L778-$L762,0))))</f>
        <v>0</v>
      </c>
    </row>
    <row r="763" spans="9:23">
      <c r="I763" s="45" t="s">
        <v>1596</v>
      </c>
      <c r="J763" s="17">
        <f t="shared" si="3402"/>
        <v>31770978</v>
      </c>
      <c r="K763" s="49">
        <f t="shared" ref="K763" si="3416">J763*$B$2</f>
        <v>254167824</v>
      </c>
      <c r="L763" s="49"/>
    </row>
    <row r="764" spans="9:23">
      <c r="I764" s="45" t="s">
        <v>1587</v>
      </c>
      <c r="J764" s="17">
        <f t="shared" si="3402"/>
        <v>246</v>
      </c>
      <c r="K764" s="49">
        <f t="shared" ref="K764" si="3417">J764*1000000000</f>
        <v>246000000000</v>
      </c>
      <c r="L764" s="49"/>
    </row>
    <row r="765" spans="9:23">
      <c r="I765" s="45" t="s">
        <v>481</v>
      </c>
      <c r="J765" s="17">
        <f t="shared" ref="J765" si="3418">HEX2DEC(RIGHT(I765))</f>
        <v>4</v>
      </c>
      <c r="K765" s="49">
        <f t="shared" ref="K765" si="3419">HEX2DEC(LEFT(RIGHT(I765,2),1))</f>
        <v>1</v>
      </c>
    </row>
    <row r="766" spans="9:23">
      <c r="I766" s="45" t="s">
        <v>1597</v>
      </c>
      <c r="J766" s="17">
        <f t="shared" ref="J766:J768" si="3420">HEX2DEC(I766)</f>
        <v>2984</v>
      </c>
      <c r="K766" s="49">
        <f t="shared" ref="K766" si="3421">J766*$B$3</f>
        <v>241.79352</v>
      </c>
      <c r="L766" s="49">
        <f t="shared" ref="L766" si="3422">K766+K767+K768</f>
        <v>246254169089.79352</v>
      </c>
      <c r="M766" s="50">
        <f t="shared" ref="M766" si="3423">J769+1</f>
        <v>5</v>
      </c>
      <c r="N766" s="49">
        <f t="shared" ref="N766" si="3424">IF(AND($M766=1,$K769=1,$M770=1,$K773=0),$L770-$L766,IF(AND($M766=1,$K769=1,$M774=1,$K777=0),$L774-$L766,IF(AND($M766=1,$K769=1,$M778=1,$K781=0),$L778-$L766,IF(AND($M766=1,$K769=1,$M782=1,$K785=0),$L782-$L766,0))))</f>
        <v>0</v>
      </c>
      <c r="O766" s="49">
        <f t="shared" ref="O766" si="3425">IF(AND($M766=1,$K769=1,$M770=2,$K773=1),$L770-$L766,IF(AND($M766=1,$K769=1,$M774=2,$K777=1),$L774-$L766,IF(AND($M766=1,$K769=1,$M778=2,$K781=1),$L778-$L766,IF(AND($M766=1,$K769=1,$M782=2,$K785=1),$L782-$L766,0))))</f>
        <v>0</v>
      </c>
      <c r="P766" s="49">
        <f t="shared" ref="P766" si="3426">IF(AND($M766=2,$K769=1,$M770=2,$K773=0),$L770-$L766,IF(AND($M766=2,$K769=1,$M774=2,$K777=0),$L774-$L766,IF(AND($M766=2,$K769=1,$M778=2,$K781=0),$L778-$L766,IF(AND($M766=2,$K769=1,$M782=2,$K785=0),$L782-$L766,0))))</f>
        <v>0</v>
      </c>
      <c r="Q766" s="49">
        <f t="shared" ref="Q766" si="3427">IF(AND($M766=2,$K769=1,$M770=3,$K773=1),$L770-$L766,IF(AND($M766=2,$K769=1,$M774=3,$K777=1),$L774-$L766,IF(AND($M766=2,$K769=1,$M778=3,$K781=1),$L778-$L766,IF(AND($M766=2,$K769=1,$M782=3,$K785=1),$L782-$L766,0))))</f>
        <v>0</v>
      </c>
      <c r="R766" s="49">
        <f t="shared" ref="R766" si="3428">IF(AND($M766=3,$K769=1,$M770=3,$K773=0),$L770-$L766,IF(AND($M766=3,$K769=1,$M774=3,$K777=0),$L774-$L766,IF(AND($M766=3,$K769=1,$M778=3,$K781=0),$L778-$L766,IF(AND($M766=3,$K769=1,$M782=3,$K785=0),$L782-$L766,0))))</f>
        <v>0</v>
      </c>
      <c r="S766" s="49">
        <f t="shared" ref="S766" si="3429">IF(AND($M766=3,$K769=1,$M770=4,$K773=1),$L770-$L766,IF(AND($M766=3,$K769=1,$M774=4,$K777=1),$L774-$L766,IF(AND($M766=3,$K769=1,$M778=4,$K781=1),$L778-$L766,IF(AND($M766=3,$K769=1,$M782=4,$K785=1),$L782-$L766,0))))</f>
        <v>0</v>
      </c>
      <c r="T766" s="49">
        <f t="shared" ref="T766" si="3430">IF(AND($M766=4,$K769=1,$M770=4,$K773=0),$L770-$L766,IF(AND($M766=4,$K769=1,$M774=4,$K777=0),$L774-$L766,IF(AND($M768=3,$K769=1,$M778=4,$K781=0),$L778-$L766,IF(AND($M766=4,$K769=1,$M782=4,$K785=0),$L782-$L766,0))))</f>
        <v>0</v>
      </c>
      <c r="U766" s="49">
        <f t="shared" ref="U766" si="3431">IF(AND($M766=4,$K769=1,$M770=5,$K773=1),$L770-$L766,IF(AND($M766=4,$K769=1,$M774=5,$K777=1),$L774-$L766,IF(AND($M766=4,$K769=1,$M778=5,$K781=1),$L778-$L766,IF(AND($M766=4,$K769=1,$M782=5,$K785=1),$L782-$L766,0))))</f>
        <v>0</v>
      </c>
      <c r="V766" s="49">
        <f t="shared" ref="V766" si="3432">IF(AND($M766=5,$K769=1,$M770=5,$K773=0),$L770-$L766,IF(AND($M766=5,$K769=1,$M774=5,$K777=0),$L774-$L766,IF(AND($M768=5,$K769=1,$M778=5,$K781=0),$L778-$L766,IF(AND($M766=5,$K769=1,$M782=5,$K785=0),$L782-$L766,0))))</f>
        <v>0</v>
      </c>
      <c r="W766" s="49">
        <f t="shared" ref="W766" si="3433">IF(AND($M766=5,$K769=1,$M770=1,$K773=1),$L770-$L766,IF(AND($M766=5,$K769=1,$M774=1,$K777=1),$L774-$L766,IF(AND($M766=5,$K769=1,$M778=1,$K781=1),$L778-$L766,IF(AND($M766=5,$K769=1,$M782=1,$K785=1),$L782-$L766,0))))</f>
        <v>0</v>
      </c>
    </row>
    <row r="767" spans="9:23">
      <c r="I767" s="45" t="s">
        <v>1598</v>
      </c>
      <c r="J767" s="17">
        <f t="shared" si="3420"/>
        <v>31771106</v>
      </c>
      <c r="K767" s="49">
        <f t="shared" ref="K767" si="3434">J767*$B$2</f>
        <v>254168848</v>
      </c>
      <c r="L767" s="49"/>
    </row>
    <row r="768" spans="9:23">
      <c r="I768" s="45" t="s">
        <v>1587</v>
      </c>
      <c r="J768" s="17">
        <f t="shared" si="3420"/>
        <v>246</v>
      </c>
      <c r="K768" s="49">
        <f t="shared" ref="K768" si="3435">J768*1000000000</f>
        <v>246000000000</v>
      </c>
      <c r="L768" s="49"/>
    </row>
    <row r="769" spans="9:23">
      <c r="I769" s="45" t="s">
        <v>1226</v>
      </c>
      <c r="J769" s="17">
        <f t="shared" ref="J769" si="3436">HEX2DEC(RIGHT(I769))</f>
        <v>4</v>
      </c>
      <c r="K769" s="49">
        <f t="shared" ref="K769" si="3437">HEX2DEC(LEFT(RIGHT(I769,2),1))</f>
        <v>0</v>
      </c>
    </row>
    <row r="770" spans="9:23">
      <c r="I770" s="45" t="s">
        <v>1599</v>
      </c>
      <c r="J770" s="17">
        <f t="shared" ref="J770:J772" si="3438">HEX2DEC(I770)</f>
        <v>2725</v>
      </c>
      <c r="K770" s="49">
        <f t="shared" ref="K770" si="3439">J770*$B$3</f>
        <v>220.80675000000002</v>
      </c>
      <c r="L770" s="49">
        <f t="shared" ref="L770" si="3440">K770+K771+K772</f>
        <v>247254163436.80676</v>
      </c>
      <c r="M770" s="50">
        <f t="shared" ref="M770" si="3441">J773+1</f>
        <v>2</v>
      </c>
      <c r="N770" s="49">
        <f t="shared" ref="N770" si="3442">IF(AND($M770=1,$K773=1,$M774=1,$K777=0),$L774-$L770,IF(AND($M770=1,$K773=1,$M778=1,$K781=0),$L778-$L770,IF(AND($M770=1,$K773=1,$M782=1,$K785=0),$L782-$L770,IF(AND($M770=1,$K773=1,$M786=1,$K789=0),$L786-$L770,0))))</f>
        <v>0</v>
      </c>
      <c r="O770" s="49">
        <f t="shared" ref="O770" si="3443">IF(AND($M770=1,$K773=1,$M774=2,$K777=1),$L774-$L770,IF(AND($M770=1,$K773=1,$M778=2,$K781=1),$L778-$L770,IF(AND($M770=1,$K773=1,$M782=2,$K785=1),$L782-$L770,IF(AND($M770=1,$K773=1,$M786=2,$K789=1),$L786-$L770,0))))</f>
        <v>0</v>
      </c>
      <c r="P770" s="49">
        <f t="shared" ref="P770" si="3444">IF(AND($M770=2,$K773=1,$M774=2,$K777=0),$L774-$L770,IF(AND($M770=2,$K773=1,$M778=2,$K781=0),$L778-$L770,IF(AND($M770=2,$K773=1,$M782=2,$K785=0),$L782-$L770,IF(AND($M770=2,$K773=1,$M786=2,$K789=0),$L786-$L770,0))))</f>
        <v>1021.3259887695312</v>
      </c>
      <c r="Q770" s="49">
        <f t="shared" ref="Q770" si="3445">IF(AND($M770=2,$K773=1,$M774=3,$K777=1),$L774-$L770,IF(AND($M770=2,$K773=1,$M778=3,$K781=1),$L778-$L770,IF(AND($M770=2,$K773=1,$M782=3,$K785=1),$L782-$L770,IF(AND($M770=2,$K773=1,$M786=3,$K789=1),$L786-$L770,0))))</f>
        <v>544.89816284179687</v>
      </c>
      <c r="R770" s="49">
        <f t="shared" ref="R770" si="3446">IF(AND($M770=3,$K773=1,$M774=3,$K777=0),$L774-$L770,IF(AND($M770=3,$K773=1,$M778=3,$K781=0),$L778-$L770,IF(AND($M770=3,$K773=1,$M782=3,$K785=0),$L782-$L770,IF(AND($M770=3,$K773=1,$M786=3,$K789=0),$L786-$L770,0))))</f>
        <v>0</v>
      </c>
      <c r="S770" s="49">
        <f t="shared" ref="S770" si="3447">IF(AND($M770=3,$K773=1,$M774=4,$K777=1),$L774-$L770,IF(AND($M770=3,$K773=1,$M778=4,$K781=1),$L778-$L770,IF(AND($M770=3,$K773=1,$M782=4,$K785=1),$L782-$L770,IF(AND($M770=3,$K773=1,$M786=4,$K789=1),$L786-$L770,0))))</f>
        <v>0</v>
      </c>
      <c r="T770" s="49">
        <f t="shared" ref="T770" si="3448">IF(AND($M770=4,$K773=1,$M774=4,$K777=0),$L774-$L770,IF(AND($M770=4,$K773=1,$M778=4,$K781=0),$L778-$L770,IF(AND($M772=3,$K773=1,$M782=4,$K785=0),$L782-$L770,IF(AND($M770=4,$K773=1,$M786=4,$K789=0),$L786-$L770,0))))</f>
        <v>0</v>
      </c>
      <c r="U770" s="49">
        <f t="shared" ref="U770" si="3449">IF(AND($M770=4,$K773=1,$M774=5,$K777=1),$L774-$L770,IF(AND($M770=4,$K773=1,$M778=5,$K781=1),$L778-$L770,IF(AND($M770=4,$K773=1,$M782=5,$K785=1),$L782-$L770,IF(AND($M770=4,$K773=1,$M786=5,$K789=1),$L786-$L770,0))))</f>
        <v>0</v>
      </c>
      <c r="V770" s="49">
        <f t="shared" ref="V770" si="3450">IF(AND($M770=5,$K773=1,$M774=5,$K777=0),$L774-$L770,IF(AND($M770=5,$K773=1,$M778=5,$K781=0),$L778-$L770,IF(AND($M772=5,$K773=1,$M782=5,$K785=0),$L782-$L770,IF(AND($M770=5,$K773=1,$M786=5,$K789=0),$L786-$L770,0))))</f>
        <v>0</v>
      </c>
      <c r="W770" s="49">
        <f t="shared" ref="W770" si="3451">IF(AND($M770=5,$K773=1,$M774=1,$K777=1),$L774-$L770,IF(AND($M770=5,$K773=1,$M778=1,$K781=1),$L778-$L770,IF(AND($M770=5,$K773=1,$M782=1,$K785=1),$L782-$L770,IF(AND($M770=5,$K773=1,$M786=1,$K789=1),$L786-$L770,0))))</f>
        <v>0</v>
      </c>
    </row>
    <row r="771" spans="9:23">
      <c r="I771" s="45" t="s">
        <v>1600</v>
      </c>
      <c r="J771" s="17">
        <f t="shared" si="3438"/>
        <v>31770402</v>
      </c>
      <c r="K771" s="49">
        <f t="shared" ref="K771" si="3452">J771*$B$2</f>
        <v>254163216</v>
      </c>
      <c r="L771" s="49"/>
    </row>
    <row r="772" spans="9:23">
      <c r="I772" s="45" t="s">
        <v>1601</v>
      </c>
      <c r="J772" s="17">
        <f t="shared" si="3438"/>
        <v>247</v>
      </c>
      <c r="K772" s="49">
        <f t="shared" ref="K772" si="3453">J772*1000000000</f>
        <v>247000000000</v>
      </c>
      <c r="L772" s="49"/>
    </row>
    <row r="773" spans="9:23">
      <c r="I773" s="45" t="s">
        <v>437</v>
      </c>
      <c r="J773" s="17">
        <f t="shared" ref="J773" si="3454">HEX2DEC(RIGHT(I773))</f>
        <v>1</v>
      </c>
      <c r="K773" s="49">
        <f t="shared" ref="K773" si="3455">HEX2DEC(LEFT(RIGHT(I773,2),1))</f>
        <v>1</v>
      </c>
    </row>
    <row r="774" spans="9:23">
      <c r="I774" s="45" t="s">
        <v>1602</v>
      </c>
      <c r="J774" s="17">
        <f t="shared" ref="J774:J776" si="3456">HEX2DEC(I774)</f>
        <v>3131</v>
      </c>
      <c r="K774" s="49">
        <f t="shared" ref="K774" si="3457">J774*$B$3</f>
        <v>253.70493000000002</v>
      </c>
      <c r="L774" s="49">
        <f t="shared" ref="L774" si="3458">K774+K775+K776</f>
        <v>247254163981.70493</v>
      </c>
      <c r="M774" s="50">
        <f t="shared" ref="M774" si="3459">J777+1</f>
        <v>3</v>
      </c>
      <c r="N774" s="49">
        <f t="shared" ref="N774" si="3460">IF(AND($M774=1,$K777=1,$M778=1,$K781=0),$L778-$L774,IF(AND($M774=1,$K777=1,$M782=1,$K785=0),$L782-$L774,IF(AND($M774=1,$K777=1,$M786=1,$K789=0),$L786-$L774,IF(AND($M774=1,$K777=1,$M790=1,$K793=0),$L790-$L774,0))))</f>
        <v>0</v>
      </c>
      <c r="O774" s="49">
        <f t="shared" ref="O774" si="3461">IF(AND($M774=1,$K777=1,$M778=2,$K781=1),$L778-$L774,IF(AND($M774=1,$K777=1,$M782=2,$K785=1),$L782-$L774,IF(AND($M774=1,$K777=1,$M786=2,$K789=1),$L786-$L774,IF(AND($M774=1,$K777=1,$M790=2,$K793=1),$L790-$L774,0))))</f>
        <v>0</v>
      </c>
      <c r="P774" s="49">
        <f t="shared" ref="P774" si="3462">IF(AND($M774=2,$K777=1,$M778=2,$K781=0),$L778-$L774,IF(AND($M774=2,$K777=1,$M782=2,$K785=0),$L782-$L774,IF(AND($M774=2,$K777=1,$M786=2,$K789=0),$L786-$L774,IF(AND($M774=2,$K777=1,$M790=2,$K793=0),$L790-$L774,0))))</f>
        <v>0</v>
      </c>
      <c r="Q774" s="49">
        <f t="shared" ref="Q774" si="3463">IF(AND($M774=2,$K777=1,$M778=3,$K781=1),$L778-$L774,IF(AND($M774=2,$K777=1,$M782=3,$K785=1),$L782-$L774,IF(AND($M774=2,$K777=1,$M786=3,$K789=1),$L786-$L774,IF(AND($M774=2,$K777=1,$M790=3,$K793=1),$L790-$L774,0))))</f>
        <v>0</v>
      </c>
      <c r="R774" s="49">
        <f t="shared" ref="R774" si="3464">IF(AND($M774=3,$K777=1,$M778=3,$K781=0),$L778-$L774,IF(AND($M774=3,$K777=1,$M782=3,$K785=0),$L782-$L774,IF(AND($M774=3,$K777=1,$M786=3,$K789=0),$L786-$L774,IF(AND($M774=3,$K777=1,$M790=3,$K793=0),$L790-$L774,0))))</f>
        <v>963.22750854492187</v>
      </c>
      <c r="S774" s="49">
        <f t="shared" ref="S774" si="3465">IF(AND($M774=3,$K777=1,$M778=4,$K781=1),$L778-$L774,IF(AND($M774=3,$K777=1,$M782=4,$K785=1),$L782-$L774,IF(AND($M774=3,$K777=1,$M786=4,$K789=1),$L786-$L774,IF(AND($M774=3,$K777=1,$M790=4,$K793=1),$L790-$L774,0))))</f>
        <v>9451.7162780761719</v>
      </c>
      <c r="T774" s="49">
        <f t="shared" ref="T774" si="3466">IF(AND($M774=4,$K777=1,$M778=4,$K781=0),$L778-$L774,IF(AND($M774=4,$K777=1,$M782=4,$K785=0),$L782-$L774,IF(AND($M776=3,$K777=1,$M786=4,$K789=0),$L786-$L774,IF(AND($M774=4,$K777=1,$M790=4,$K793=0),$L790-$L774,0))))</f>
        <v>0</v>
      </c>
      <c r="U774" s="49">
        <f t="shared" ref="U774" si="3467">IF(AND($M774=4,$K777=1,$M778=5,$K781=1),$L778-$L774,IF(AND($M774=4,$K777=1,$M782=5,$K785=1),$L782-$L774,IF(AND($M774=4,$K777=1,$M786=5,$K789=1),$L786-$L774,IF(AND($M774=4,$K777=1,$M790=5,$K793=1),$L790-$L774,0))))</f>
        <v>0</v>
      </c>
      <c r="V774" s="49">
        <f t="shared" ref="V774" si="3468">IF(AND($M774=5,$K777=1,$M778=5,$K781=0),$L778-$L774,IF(AND($M774=5,$K777=1,$M782=5,$K785=0),$L782-$L774,IF(AND($M776=5,$K777=1,$M786=5,$K789=0),$L786-$L774,IF(AND($M774=5,$K777=1,$M790=5,$K793=0),$L790-$L774,0))))</f>
        <v>0</v>
      </c>
      <c r="W774" s="49">
        <f t="shared" ref="W774" si="3469">IF(AND($M774=5,$K777=1,$M778=1,$K781=1),$L778-$L774,IF(AND($M774=5,$K777=1,$M782=1,$K785=1),$L782-$L774,IF(AND($M774=5,$K777=1,$M786=1,$K789=1),$L786-$L774,IF(AND($M774=5,$K777=1,$M790=1,$K793=1),$L790-$L774,0))))</f>
        <v>0</v>
      </c>
    </row>
    <row r="775" spans="9:23">
      <c r="I775" s="45" t="s">
        <v>1603</v>
      </c>
      <c r="J775" s="17">
        <f t="shared" si="3456"/>
        <v>31770466</v>
      </c>
      <c r="K775" s="49">
        <f t="shared" ref="K775" si="3470">J775*$B$2</f>
        <v>254163728</v>
      </c>
      <c r="L775" s="49"/>
    </row>
    <row r="776" spans="9:23">
      <c r="I776" s="45" t="s">
        <v>1601</v>
      </c>
      <c r="J776" s="17">
        <f t="shared" si="3456"/>
        <v>247</v>
      </c>
      <c r="K776" s="49">
        <f t="shared" ref="K776" si="3471">J776*1000000000</f>
        <v>247000000000</v>
      </c>
      <c r="L776" s="49"/>
    </row>
    <row r="777" spans="9:23">
      <c r="I777" s="45" t="s">
        <v>482</v>
      </c>
      <c r="J777" s="17">
        <f t="shared" ref="J777" si="3472">HEX2DEC(RIGHT(I777))</f>
        <v>2</v>
      </c>
      <c r="K777" s="49">
        <f t="shared" ref="K777" si="3473">HEX2DEC(LEFT(RIGHT(I777,2),1))</f>
        <v>1</v>
      </c>
    </row>
    <row r="778" spans="9:23">
      <c r="I778" s="45" t="s">
        <v>1604</v>
      </c>
      <c r="J778" s="17">
        <f t="shared" ref="J778:J780" si="3474">HEX2DEC(I778)</f>
        <v>2692</v>
      </c>
      <c r="K778" s="49">
        <f t="shared" ref="K778" si="3475">J778*$B$3</f>
        <v>218.13276000000002</v>
      </c>
      <c r="L778" s="49">
        <f t="shared" ref="L778" si="3476">K778+K779+K780</f>
        <v>247254164458.13275</v>
      </c>
      <c r="M778" s="50">
        <f t="shared" ref="M778" si="3477">J781+1</f>
        <v>2</v>
      </c>
      <c r="N778" s="49">
        <f t="shared" ref="N778" si="3478">IF(AND($M778=1,$K781=1,$M782=1,$K785=0),$L782-$L778,IF(AND($M778=1,$K781=1,$M786=1,$K789=0),$L786-$L778,IF(AND($M778=1,$K781=1,$M790=1,$K793=0),$L790-$L778,IF(AND($M778=1,$K781=1,$M794=1,$K797=0),$L794-$L778,0))))</f>
        <v>0</v>
      </c>
      <c r="O778" s="49">
        <f t="shared" ref="O778" si="3479">IF(AND($M778=1,$K781=1,$M782=2,$K785=1),$L782-$L778,IF(AND($M778=1,$K781=1,$M786=2,$K789=1),$L786-$L778,IF(AND($M778=1,$K781=1,$M790=2,$K793=1),$L790-$L778,IF(AND($M778=1,$K781=1,$M794=2,$K797=1),$L794-$L778,0))))</f>
        <v>0</v>
      </c>
      <c r="P778" s="49">
        <f t="shared" ref="P778" si="3480">IF(AND($M778=2,$K781=1,$M782=2,$K785=0),$L782-$L778,IF(AND($M778=2,$K781=1,$M786=2,$K789=0),$L786-$L778,IF(AND($M778=2,$K781=1,$M790=2,$K793=0),$L790-$L778,IF(AND($M778=2,$K781=1,$M794=2,$K797=0),$L794-$L778,0))))</f>
        <v>0</v>
      </c>
      <c r="Q778" s="49">
        <f t="shared" ref="Q778" si="3481">IF(AND($M778=2,$K781=1,$M782=3,$K785=1),$L782-$L778,IF(AND($M778=2,$K781=1,$M786=3,$K789=1),$L786-$L778,IF(AND($M778=2,$K781=1,$M790=3,$K793=1),$L790-$L778,IF(AND($M778=2,$K781=1,$M794=3,$K797=1),$L794-$L778,0))))</f>
        <v>0</v>
      </c>
      <c r="R778" s="49">
        <f t="shared" ref="R778" si="3482">IF(AND($M778=3,$K781=1,$M782=3,$K785=0),$L782-$L778,IF(AND($M778=3,$K781=1,$M786=3,$K789=0),$L786-$L778,IF(AND($M778=3,$K781=1,$M790=3,$K793=0),$L790-$L778,IF(AND($M778=3,$K781=1,$M794=3,$K797=0),$L794-$L778,0))))</f>
        <v>0</v>
      </c>
      <c r="S778" s="49">
        <f t="shared" ref="S778" si="3483">IF(AND($M778=3,$K781=1,$M782=4,$K785=1),$L782-$L778,IF(AND($M778=3,$K781=1,$M786=4,$K789=1),$L786-$L778,IF(AND($M778=3,$K781=1,$M790=4,$K793=1),$L790-$L778,IF(AND($M778=3,$K781=1,$M794=4,$K797=1),$L794-$L778,0))))</f>
        <v>0</v>
      </c>
      <c r="T778" s="49">
        <f t="shared" ref="T778" si="3484">IF(AND($M778=4,$K781=1,$M782=4,$K785=0),$L782-$L778,IF(AND($M778=4,$K781=1,$M786=4,$K789=0),$L786-$L778,IF(AND($M780=3,$K781=1,$M790=4,$K793=0),$L790-$L778,IF(AND($M778=4,$K781=1,$M794=4,$K797=0),$L794-$L778,0))))</f>
        <v>0</v>
      </c>
      <c r="U778" s="49">
        <f t="shared" ref="U778" si="3485">IF(AND($M778=4,$K781=1,$M782=5,$K785=1),$L782-$L778,IF(AND($M778=4,$K781=1,$M786=5,$K789=1),$L786-$L778,IF(AND($M778=4,$K781=1,$M790=5,$K793=1),$L790-$L778,IF(AND($M778=4,$K781=1,$M794=5,$K797=1),$L794-$L778,0))))</f>
        <v>0</v>
      </c>
      <c r="V778" s="49">
        <f t="shared" ref="V778" si="3486">IF(AND($M778=5,$K781=1,$M782=5,$K785=0),$L782-$L778,IF(AND($M778=5,$K781=1,$M786=5,$K789=0),$L786-$L778,IF(AND($M780=5,$K781=1,$M790=5,$K793=0),$L790-$L778,IF(AND($M778=5,$K781=1,$M794=5,$K797=0),$L794-$L778,0))))</f>
        <v>0</v>
      </c>
      <c r="W778" s="49">
        <f t="shared" ref="W778" si="3487">IF(AND($M778=5,$K781=1,$M782=1,$K785=1),$L782-$L778,IF(AND($M778=5,$K781=1,$M786=1,$K789=1),$L786-$L778,IF(AND($M778=5,$K781=1,$M790=1,$K793=1),$L790-$L778,IF(AND($M778=5,$K781=1,$M794=1,$K797=1),$L794-$L778,0))))</f>
        <v>0</v>
      </c>
    </row>
    <row r="779" spans="9:23">
      <c r="I779" s="45" t="s">
        <v>1605</v>
      </c>
      <c r="J779" s="17">
        <f t="shared" si="3474"/>
        <v>31770530</v>
      </c>
      <c r="K779" s="49">
        <f t="shared" ref="K779" si="3488">J779*$B$2</f>
        <v>254164240</v>
      </c>
      <c r="L779" s="49"/>
    </row>
    <row r="780" spans="9:23">
      <c r="I780" s="45" t="s">
        <v>1601</v>
      </c>
      <c r="J780" s="17">
        <f t="shared" si="3474"/>
        <v>247</v>
      </c>
      <c r="K780" s="49">
        <f t="shared" ref="K780" si="3489">J780*1000000000</f>
        <v>247000000000</v>
      </c>
      <c r="L780" s="49"/>
    </row>
    <row r="781" spans="9:23">
      <c r="I781" s="45" t="s">
        <v>484</v>
      </c>
      <c r="J781" s="17">
        <f t="shared" ref="J781" si="3490">HEX2DEC(RIGHT(I781))</f>
        <v>1</v>
      </c>
      <c r="K781" s="49">
        <f t="shared" ref="K781" si="3491">HEX2DEC(LEFT(RIGHT(I781,2),1))</f>
        <v>0</v>
      </c>
    </row>
    <row r="782" spans="9:23">
      <c r="I782" s="45" t="s">
        <v>1606</v>
      </c>
      <c r="J782" s="17">
        <f t="shared" ref="J782:J784" si="3492">HEX2DEC(I782)</f>
        <v>2381</v>
      </c>
      <c r="K782" s="49">
        <f t="shared" ref="K782" si="3493">J782*$B$3</f>
        <v>192.93243000000001</v>
      </c>
      <c r="L782" s="49">
        <f t="shared" ref="L782" si="3494">K782+K783+K784</f>
        <v>247254164944.93243</v>
      </c>
      <c r="M782" s="50">
        <f t="shared" ref="M782" si="3495">J785+1</f>
        <v>3</v>
      </c>
      <c r="N782" s="49">
        <f t="shared" ref="N782" si="3496">IF(AND($M782=1,$K785=1,$M786=1,$K789=0),$L786-$L782,IF(AND($M782=1,$K785=1,$M790=1,$K793=0),$L790-$L782,IF(AND($M782=1,$K785=1,$M794=1,$K797=0),$L794-$L782,IF(AND($M782=1,$K785=1,$M798=1,$K801=0),$L798-$L782,0))))</f>
        <v>0</v>
      </c>
      <c r="O782" s="49">
        <f t="shared" ref="O782" si="3497">IF(AND($M782=1,$K785=1,$M786=2,$K789=1),$L786-$L782,IF(AND($M782=1,$K785=1,$M790=2,$K793=1),$L790-$L782,IF(AND($M782=1,$K785=1,$M794=2,$K797=1),$L794-$L782,IF(AND($M782=1,$K785=1,$M798=2,$K801=1),$L798-$L782,0))))</f>
        <v>0</v>
      </c>
      <c r="P782" s="49">
        <f t="shared" ref="P782" si="3498">IF(AND($M782=2,$K785=1,$M786=2,$K789=0),$L786-$L782,IF(AND($M782=2,$K785=1,$M790=2,$K793=0),$L790-$L782,IF(AND($M782=2,$K785=1,$M794=2,$K797=0),$L794-$L782,IF(AND($M782=2,$K785=1,$M798=2,$K801=0),$L798-$L782,0))))</f>
        <v>0</v>
      </c>
      <c r="Q782" s="49">
        <f t="shared" ref="Q782" si="3499">IF(AND($M782=2,$K785=1,$M786=3,$K789=1),$L786-$L782,IF(AND($M782=2,$K785=1,$M790=3,$K793=1),$L790-$L782,IF(AND($M782=2,$K785=1,$M794=3,$K797=1),$L794-$L782,IF(AND($M782=2,$K785=1,$M798=3,$K801=1),$L798-$L782,0))))</f>
        <v>0</v>
      </c>
      <c r="R782" s="49">
        <f t="shared" ref="R782" si="3500">IF(AND($M782=3,$K785=1,$M786=3,$K789=0),$L786-$L782,IF(AND($M782=3,$K785=1,$M790=3,$K793=0),$L790-$L782,IF(AND($M782=3,$K785=1,$M794=3,$K797=0),$L794-$L782,IF(AND($M782=3,$K785=1,$M798=3,$K801=0),$L798-$L782,0))))</f>
        <v>0</v>
      </c>
      <c r="S782" s="49">
        <f t="shared" ref="S782" si="3501">IF(AND($M782=3,$K785=1,$M786=4,$K789=1),$L786-$L782,IF(AND($M782=3,$K785=1,$M790=4,$K793=1),$L790-$L782,IF(AND($M782=3,$K785=1,$M794=4,$K797=1),$L794-$L782,IF(AND($M782=3,$K785=1,$M798=4,$K801=1),$L798-$L782,0))))</f>
        <v>0</v>
      </c>
      <c r="T782" s="49">
        <f t="shared" ref="T782" si="3502">IF(AND($M782=4,$K785=1,$M786=4,$K789=0),$L786-$L782,IF(AND($M782=4,$K785=1,$M790=4,$K793=0),$L790-$L782,IF(AND($M784=3,$K785=1,$M794=4,$K797=0),$L794-$L782,IF(AND($M782=4,$K785=1,$M798=4,$K801=0),$L798-$L782,0))))</f>
        <v>0</v>
      </c>
      <c r="U782" s="49">
        <f t="shared" ref="U782" si="3503">IF(AND($M782=4,$K785=1,$M786=5,$K789=1),$L786-$L782,IF(AND($M782=4,$K785=1,$M790=5,$K793=1),$L790-$L782,IF(AND($M782=4,$K785=1,$M794=5,$K797=1),$L794-$L782,IF(AND($M782=4,$K785=1,$M798=5,$K801=1),$L798-$L782,0))))</f>
        <v>0</v>
      </c>
      <c r="V782" s="49">
        <f t="shared" ref="V782" si="3504">IF(AND($M782=5,$K785=1,$M786=5,$K789=0),$L786-$L782,IF(AND($M782=5,$K785=1,$M790=5,$K793=0),$L790-$L782,IF(AND($M784=5,$K785=1,$M794=5,$K797=0),$L794-$L782,IF(AND($M782=5,$K785=1,$M798=5,$K801=0),$L798-$L782,0))))</f>
        <v>0</v>
      </c>
      <c r="W782" s="49">
        <f t="shared" ref="W782" si="3505">IF(AND($M782=5,$K785=1,$M786=1,$K789=1),$L786-$L782,IF(AND($M782=5,$K785=1,$M790=1,$K793=1),$L790-$L782,IF(AND($M782=5,$K785=1,$M794=1,$K797=1),$L794-$L782,IF(AND($M782=5,$K785=1,$M798=1,$K801=1),$L798-$L782,0))))</f>
        <v>0</v>
      </c>
    </row>
    <row r="783" spans="9:23">
      <c r="I783" s="45" t="s">
        <v>1607</v>
      </c>
      <c r="J783" s="17">
        <f t="shared" si="3492"/>
        <v>31770594</v>
      </c>
      <c r="K783" s="49">
        <f t="shared" ref="K783" si="3506">J783*$B$2</f>
        <v>254164752</v>
      </c>
      <c r="L783" s="49"/>
    </row>
    <row r="784" spans="9:23">
      <c r="I784" s="45" t="s">
        <v>1601</v>
      </c>
      <c r="J784" s="17">
        <f t="shared" si="3492"/>
        <v>247</v>
      </c>
      <c r="K784" s="49">
        <f t="shared" ref="K784" si="3507">J784*1000000000</f>
        <v>247000000000</v>
      </c>
      <c r="L784" s="49"/>
    </row>
    <row r="785" spans="9:23">
      <c r="I785" s="45" t="s">
        <v>706</v>
      </c>
      <c r="J785" s="17">
        <f t="shared" ref="J785" si="3508">HEX2DEC(RIGHT(I785))</f>
        <v>2</v>
      </c>
      <c r="K785" s="49">
        <f t="shared" ref="K785" si="3509">HEX2DEC(LEFT(RIGHT(I785,2),1))</f>
        <v>0</v>
      </c>
    </row>
    <row r="786" spans="9:23">
      <c r="I786" s="45" t="s">
        <v>697</v>
      </c>
      <c r="J786" s="17">
        <f t="shared" ref="J786:J788" si="3510">HEX2DEC(I786)</f>
        <v>6040</v>
      </c>
      <c r="K786" s="49">
        <f t="shared" ref="K786" si="3511">J786*$B$3</f>
        <v>489.42120000000006</v>
      </c>
      <c r="L786" s="49">
        <f t="shared" ref="L786" si="3512">K786+K787+K788</f>
        <v>247254173433.4212</v>
      </c>
      <c r="M786" s="50">
        <f t="shared" ref="M786" si="3513">J789+1</f>
        <v>4</v>
      </c>
      <c r="N786" s="49">
        <f t="shared" ref="N786" si="3514">IF(AND($M786=1,$K789=1,$M790=1,$K793=0),$L790-$L786,IF(AND($M786=1,$K789=1,$M794=1,$K797=0),$L794-$L786,IF(AND($M786=1,$K789=1,$M798=1,$K801=0),$L798-$L786,IF(AND($M786=1,$K789=1,$M802=1,$K805=0),$L802-$L786,0))))</f>
        <v>0</v>
      </c>
      <c r="O786" s="49">
        <f t="shared" ref="O786" si="3515">IF(AND($M786=1,$K789=1,$M790=2,$K793=1),$L790-$L786,IF(AND($M786=1,$K789=1,$M794=2,$K797=1),$L794-$L786,IF(AND($M786=1,$K789=1,$M798=2,$K801=1),$L798-$L786,IF(AND($M786=1,$K789=1,$M802=2,$K805=1),$L802-$L786,0))))</f>
        <v>0</v>
      </c>
      <c r="P786" s="49">
        <f t="shared" ref="P786" si="3516">IF(AND($M786=2,$K789=1,$M790=2,$K793=0),$L790-$L786,IF(AND($M786=2,$K789=1,$M794=2,$K797=0),$L794-$L786,IF(AND($M786=2,$K789=1,$M798=2,$K801=0),$L798-$L786,IF(AND($M786=2,$K789=1,$M802=2,$K805=0),$L802-$L786,0))))</f>
        <v>0</v>
      </c>
      <c r="Q786" s="49">
        <f t="shared" ref="Q786" si="3517">IF(AND($M786=2,$K789=1,$M790=3,$K793=1),$L790-$L786,IF(AND($M786=2,$K789=1,$M794=3,$K797=1),$L794-$L786,IF(AND($M786=2,$K789=1,$M798=3,$K801=1),$L798-$L786,IF(AND($M786=2,$K789=1,$M802=3,$K805=1),$L802-$L786,0))))</f>
        <v>0</v>
      </c>
      <c r="R786" s="49">
        <f t="shared" ref="R786" si="3518">IF(AND($M786=3,$K789=1,$M790=3,$K793=0),$L790-$L786,IF(AND($M786=3,$K789=1,$M794=3,$K797=0),$L794-$L786,IF(AND($M786=3,$K789=1,$M798=3,$K801=0),$L798-$L786,IF(AND($M786=3,$K789=1,$M802=3,$K805=0),$L802-$L786,0))))</f>
        <v>0</v>
      </c>
      <c r="S786" s="49">
        <f t="shared" ref="S786" si="3519">IF(AND($M786=3,$K789=1,$M790=4,$K793=1),$L790-$L786,IF(AND($M786=3,$K789=1,$M794=4,$K797=1),$L794-$L786,IF(AND($M786=3,$K789=1,$M798=4,$K801=1),$L798-$L786,IF(AND($M786=3,$K789=1,$M802=4,$K805=1),$L802-$L786,0))))</f>
        <v>0</v>
      </c>
      <c r="T786" s="49">
        <f t="shared" ref="T786" si="3520">IF(AND($M786=4,$K789=1,$M790=4,$K793=0),$L790-$L786,IF(AND($M786=4,$K789=1,$M794=4,$K797=0),$L794-$L786,IF(AND($M788=3,$K789=1,$M798=4,$K801=0),$L798-$L786,IF(AND($M786=4,$K789=1,$M802=4,$K805=0),$L802-$L786,0))))</f>
        <v>1020.2726135253906</v>
      </c>
      <c r="U786" s="49">
        <f t="shared" ref="U786" si="3521">IF(AND($M786=4,$K789=1,$M790=5,$K793=1),$L790-$L786,IF(AND($M786=4,$K789=1,$M794=5,$K797=1),$L794-$L786,IF(AND($M786=4,$K789=1,$M798=5,$K801=1),$L798-$L786,IF(AND($M786=4,$K789=1,$M802=5,$K805=1),$L802-$L786,0))))</f>
        <v>12324.544525146484</v>
      </c>
      <c r="V786" s="49">
        <f t="shared" ref="V786" si="3522">IF(AND($M786=5,$K789=1,$M790=5,$K793=0),$L790-$L786,IF(AND($M786=5,$K789=1,$M794=5,$K797=0),$L794-$L786,IF(AND($M788=5,$K789=1,$M798=5,$K801=0),$L798-$L786,IF(AND($M786=5,$K789=1,$M802=5,$K805=0),$L802-$L786,0))))</f>
        <v>0</v>
      </c>
      <c r="W786" s="49">
        <f t="shared" ref="W786" si="3523">IF(AND($M786=5,$K789=1,$M790=1,$K793=1),$L790-$L786,IF(AND($M786=5,$K789=1,$M794=1,$K797=1),$L794-$L786,IF(AND($M786=5,$K789=1,$M798=1,$K801=1),$L798-$L786,IF(AND($M786=5,$K789=1,$M802=1,$K805=1),$L802-$L786,0))))</f>
        <v>0</v>
      </c>
    </row>
    <row r="787" spans="9:23">
      <c r="I787" s="45" t="s">
        <v>1608</v>
      </c>
      <c r="J787" s="17">
        <f t="shared" si="3510"/>
        <v>31771618</v>
      </c>
      <c r="K787" s="49">
        <f t="shared" ref="K787" si="3524">J787*$B$2</f>
        <v>254172944</v>
      </c>
      <c r="L787" s="49"/>
    </row>
    <row r="788" spans="9:23">
      <c r="I788" s="45" t="s">
        <v>1601</v>
      </c>
      <c r="J788" s="17">
        <f t="shared" si="3510"/>
        <v>247</v>
      </c>
      <c r="K788" s="49">
        <f t="shared" ref="K788" si="3525">J788*1000000000</f>
        <v>247000000000</v>
      </c>
      <c r="L788" s="49"/>
    </row>
    <row r="789" spans="9:23">
      <c r="I789" s="45" t="s">
        <v>491</v>
      </c>
      <c r="J789" s="17">
        <f t="shared" ref="J789" si="3526">HEX2DEC(RIGHT(I789))</f>
        <v>3</v>
      </c>
      <c r="K789" s="49">
        <f t="shared" ref="K789" si="3527">HEX2DEC(LEFT(RIGHT(I789,2),1))</f>
        <v>1</v>
      </c>
    </row>
    <row r="790" spans="9:23">
      <c r="I790" s="45" t="s">
        <v>1264</v>
      </c>
      <c r="J790" s="17">
        <f t="shared" ref="J790:J792" si="3528">HEX2DEC(I790)</f>
        <v>5994</v>
      </c>
      <c r="K790" s="49">
        <f t="shared" ref="K790" si="3529">J790*$B$3</f>
        <v>485.69382000000002</v>
      </c>
      <c r="L790" s="49">
        <f t="shared" ref="L790" si="3530">K790+K791+K792</f>
        <v>247254174453.69382</v>
      </c>
      <c r="M790" s="50">
        <f t="shared" ref="M790" si="3531">J793+1</f>
        <v>4</v>
      </c>
      <c r="N790" s="49">
        <f t="shared" ref="N790" si="3532">IF(AND($M790=1,$K793=1,$M794=1,$K797=0),$L794-$L790,IF(AND($M790=1,$K793=1,$M798=1,$K801=0),$L798-$L790,IF(AND($M790=1,$K793=1,$M802=1,$K805=0),$L802-$L790,IF(AND($M790=1,$K793=1,$M806=1,$K809=0),$L806-$L790,0))))</f>
        <v>0</v>
      </c>
      <c r="O790" s="49">
        <f t="shared" ref="O790" si="3533">IF(AND($M790=1,$K793=1,$M794=2,$K797=1),$L794-$L790,IF(AND($M790=1,$K793=1,$M798=2,$K801=1),$L798-$L790,IF(AND($M790=1,$K793=1,$M802=2,$K805=1),$L802-$L790,IF(AND($M790=1,$K793=1,$M806=2,$K809=1),$L806-$L790,0))))</f>
        <v>0</v>
      </c>
      <c r="P790" s="49">
        <f t="shared" ref="P790" si="3534">IF(AND($M790=2,$K793=1,$M794=2,$K797=0),$L794-$L790,IF(AND($M790=2,$K793=1,$M798=2,$K801=0),$L798-$L790,IF(AND($M790=2,$K793=1,$M802=2,$K805=0),$L802-$L790,IF(AND($M790=2,$K793=1,$M806=2,$K809=0),$L806-$L790,0))))</f>
        <v>0</v>
      </c>
      <c r="Q790" s="49">
        <f t="shared" ref="Q790" si="3535">IF(AND($M790=2,$K793=1,$M794=3,$K797=1),$L794-$L790,IF(AND($M790=2,$K793=1,$M798=3,$K801=1),$L798-$L790,IF(AND($M790=2,$K793=1,$M802=3,$K805=1),$L802-$L790,IF(AND($M790=2,$K793=1,$M806=3,$K809=1),$L806-$L790,0))))</f>
        <v>0</v>
      </c>
      <c r="R790" s="49">
        <f t="shared" ref="R790" si="3536">IF(AND($M790=3,$K793=1,$M794=3,$K797=0),$L794-$L790,IF(AND($M790=3,$K793=1,$M798=3,$K801=0),$L798-$L790,IF(AND($M790=3,$K793=1,$M802=3,$K805=0),$L802-$L790,IF(AND($M790=3,$K793=1,$M806=3,$K809=0),$L806-$L790,0))))</f>
        <v>0</v>
      </c>
      <c r="S790" s="49">
        <f t="shared" ref="S790" si="3537">IF(AND($M790=3,$K793=1,$M794=4,$K797=1),$L794-$L790,IF(AND($M790=3,$K793=1,$M798=4,$K801=1),$L798-$L790,IF(AND($M790=3,$K793=1,$M802=4,$K805=1),$L802-$L790,IF(AND($M790=3,$K793=1,$M806=4,$K809=1),$L806-$L790,0))))</f>
        <v>0</v>
      </c>
      <c r="T790" s="49">
        <f t="shared" ref="T790" si="3538">IF(AND($M790=4,$K793=1,$M794=4,$K797=0),$L794-$L790,IF(AND($M790=4,$K793=1,$M798=4,$K801=0),$L798-$L790,IF(AND($M792=3,$K793=1,$M802=4,$K805=0),$L802-$L790,IF(AND($M790=4,$K793=1,$M806=4,$K809=0),$L806-$L790,0))))</f>
        <v>0</v>
      </c>
      <c r="U790" s="49">
        <f t="shared" ref="U790" si="3539">IF(AND($M790=4,$K793=1,$M794=5,$K797=1),$L794-$L790,IF(AND($M790=4,$K793=1,$M798=5,$K801=1),$L798-$L790,IF(AND($M790=4,$K793=1,$M802=5,$K805=1),$L802-$L790,IF(AND($M790=4,$K793=1,$M806=5,$K809=1),$L806-$L790,0))))</f>
        <v>0</v>
      </c>
      <c r="V790" s="49">
        <f t="shared" ref="V790" si="3540">IF(AND($M790=5,$K793=1,$M794=5,$K797=0),$L794-$L790,IF(AND($M790=5,$K793=1,$M798=5,$K801=0),$L798-$L790,IF(AND($M792=5,$K793=1,$M802=5,$K805=0),$L802-$L790,IF(AND($M790=5,$K793=1,$M806=5,$K809=0),$L806-$L790,0))))</f>
        <v>0</v>
      </c>
      <c r="W790" s="49">
        <f t="shared" ref="W790" si="3541">IF(AND($M790=5,$K793=1,$M794=1,$K797=1),$L794-$L790,IF(AND($M790=5,$K793=1,$M798=1,$K801=1),$L798-$L790,IF(AND($M790=5,$K793=1,$M802=1,$K805=1),$L802-$L790,IF(AND($M790=5,$K793=1,$M806=1,$K809=1),$L806-$L790,0))))</f>
        <v>0</v>
      </c>
    </row>
    <row r="791" spans="9:23">
      <c r="I791" s="45" t="s">
        <v>1609</v>
      </c>
      <c r="J791" s="17">
        <f t="shared" si="3528"/>
        <v>31771746</v>
      </c>
      <c r="K791" s="49">
        <f t="shared" ref="K791" si="3542">J791*$B$2</f>
        <v>254173968</v>
      </c>
      <c r="L791" s="49"/>
    </row>
    <row r="792" spans="9:23">
      <c r="I792" s="45" t="s">
        <v>1601</v>
      </c>
      <c r="J792" s="17">
        <f t="shared" si="3528"/>
        <v>247</v>
      </c>
      <c r="K792" s="49">
        <f t="shared" ref="K792" si="3543">J792*1000000000</f>
        <v>247000000000</v>
      </c>
      <c r="L792" s="49"/>
    </row>
    <row r="793" spans="9:23">
      <c r="I793" s="45" t="s">
        <v>1225</v>
      </c>
      <c r="J793" s="17">
        <f t="shared" ref="J793" si="3544">HEX2DEC(RIGHT(I793))</f>
        <v>3</v>
      </c>
      <c r="K793" s="49">
        <f t="shared" ref="K793" si="3545">HEX2DEC(LEFT(RIGHT(I793,2),1))</f>
        <v>0</v>
      </c>
    </row>
    <row r="794" spans="9:23">
      <c r="I794" s="45" t="s">
        <v>1610</v>
      </c>
      <c r="J794" s="17">
        <f t="shared" ref="J794:J796" si="3546">HEX2DEC(I794)</f>
        <v>6491</v>
      </c>
      <c r="K794" s="49">
        <f t="shared" ref="K794" si="3547">J794*$B$3</f>
        <v>525.96573000000001</v>
      </c>
      <c r="L794" s="49">
        <f t="shared" ref="L794" si="3548">K794+K795+K796</f>
        <v>247254185757.96573</v>
      </c>
      <c r="M794" s="50">
        <f t="shared" ref="M794" si="3549">J797+1</f>
        <v>5</v>
      </c>
      <c r="N794" s="49">
        <f t="shared" ref="N794" si="3550">IF(AND($M794=1,$K797=1,$M798=1,$K801=0),$L798-$L794,IF(AND($M794=1,$K797=1,$M802=1,$K805=0),$L802-$L794,IF(AND($M794=1,$K797=1,$M806=1,$K809=0),$L806-$L794,IF(AND($M794=1,$K797=1,$M810=1,$K813=0),$L810-$L794,0))))</f>
        <v>0</v>
      </c>
      <c r="O794" s="49">
        <f t="shared" ref="O794" si="3551">IF(AND($M794=1,$K797=1,$M798=2,$K801=1),$L798-$L794,IF(AND($M794=1,$K797=1,$M802=2,$K805=1),$L802-$L794,IF(AND($M794=1,$K797=1,$M806=2,$K809=1),$L806-$L794,IF(AND($M794=1,$K797=1,$M810=2,$K813=1),$L810-$L794,0))))</f>
        <v>0</v>
      </c>
      <c r="P794" s="49">
        <f t="shared" ref="P794" si="3552">IF(AND($M794=2,$K797=1,$M798=2,$K801=0),$L798-$L794,IF(AND($M794=2,$K797=1,$M802=2,$K805=0),$L802-$L794,IF(AND($M794=2,$K797=1,$M806=2,$K809=0),$L806-$L794,IF(AND($M794=2,$K797=1,$M810=2,$K813=0),$L810-$L794,0))))</f>
        <v>0</v>
      </c>
      <c r="Q794" s="49">
        <f t="shared" ref="Q794" si="3553">IF(AND($M794=2,$K797=1,$M798=3,$K801=1),$L798-$L794,IF(AND($M794=2,$K797=1,$M802=3,$K805=1),$L802-$L794,IF(AND($M794=2,$K797=1,$M806=3,$K809=1),$L806-$L794,IF(AND($M794=2,$K797=1,$M810=3,$K813=1),$L810-$L794,0))))</f>
        <v>0</v>
      </c>
      <c r="R794" s="49">
        <f t="shared" ref="R794" si="3554">IF(AND($M794=3,$K797=1,$M798=3,$K801=0),$L798-$L794,IF(AND($M794=3,$K797=1,$M802=3,$K805=0),$L802-$L794,IF(AND($M794=3,$K797=1,$M806=3,$K809=0),$L806-$L794,IF(AND($M794=3,$K797=1,$M810=3,$K813=0),$L810-$L794,0))))</f>
        <v>0</v>
      </c>
      <c r="S794" s="49">
        <f t="shared" ref="S794" si="3555">IF(AND($M794=3,$K797=1,$M798=4,$K801=1),$L798-$L794,IF(AND($M794=3,$K797=1,$M802=4,$K805=1),$L802-$L794,IF(AND($M794=3,$K797=1,$M806=4,$K809=1),$L806-$L794,IF(AND($M794=3,$K797=1,$M810=4,$K813=1),$L810-$L794,0))))</f>
        <v>0</v>
      </c>
      <c r="T794" s="49">
        <f t="shared" ref="T794" si="3556">IF(AND($M794=4,$K797=1,$M798=4,$K801=0),$L798-$L794,IF(AND($M794=4,$K797=1,$M802=4,$K805=0),$L802-$L794,IF(AND($M796=3,$K797=1,$M806=4,$K809=0),$L806-$L794,IF(AND($M794=4,$K797=1,$M810=4,$K813=0),$L810-$L794,0))))</f>
        <v>0</v>
      </c>
      <c r="U794" s="49">
        <f t="shared" ref="U794" si="3557">IF(AND($M794=4,$K797=1,$M798=5,$K801=1),$L798-$L794,IF(AND($M794=4,$K797=1,$M802=5,$K805=1),$L802-$L794,IF(AND($M794=4,$K797=1,$M806=5,$K809=1),$L806-$L794,IF(AND($M794=4,$K797=1,$M810=5,$K813=1),$L810-$L794,0))))</f>
        <v>0</v>
      </c>
      <c r="V794" s="49">
        <f t="shared" ref="V794" si="3558">IF(AND($M794=5,$K797=1,$M798=5,$K801=0),$L798-$L794,IF(AND($M794=5,$K797=1,$M802=5,$K805=0),$L802-$L794,IF(AND($M796=5,$K797=1,$M806=5,$K809=0),$L806-$L794,IF(AND($M794=5,$K797=1,$M810=5,$K813=0),$L810-$L794,0))))</f>
        <v>1005.9302978515625</v>
      </c>
      <c r="W794" s="49">
        <f t="shared" ref="W794" si="3559">IF(AND($M794=5,$K797=1,$M798=1,$K801=1),$L798-$L794,IF(AND($M794=5,$K797=1,$M802=1,$K805=1),$L802-$L794,IF(AND($M794=5,$K797=1,$M806=1,$K809=1),$L806-$L794,IF(AND($M794=5,$K797=1,$M810=1,$K813=1),$L810-$L794,0))))</f>
        <v>0</v>
      </c>
    </row>
    <row r="795" spans="9:23">
      <c r="I795" s="45" t="s">
        <v>1611</v>
      </c>
      <c r="J795" s="17">
        <f t="shared" si="3546"/>
        <v>31773154</v>
      </c>
      <c r="K795" s="49">
        <f t="shared" ref="K795" si="3560">J795*$B$2</f>
        <v>254185232</v>
      </c>
      <c r="L795" s="49"/>
    </row>
    <row r="796" spans="9:23">
      <c r="I796" s="45" t="s">
        <v>1601</v>
      </c>
      <c r="J796" s="17">
        <f t="shared" si="3546"/>
        <v>247</v>
      </c>
      <c r="K796" s="49">
        <f t="shared" ref="K796" si="3561">J796*1000000000</f>
        <v>247000000000</v>
      </c>
      <c r="L796" s="49"/>
    </row>
    <row r="797" spans="9:23">
      <c r="I797" s="45" t="s">
        <v>481</v>
      </c>
      <c r="J797" s="17">
        <f t="shared" ref="J797" si="3562">HEX2DEC(RIGHT(I797))</f>
        <v>4</v>
      </c>
      <c r="K797" s="49">
        <f t="shared" ref="K797" si="3563">HEX2DEC(LEFT(RIGHT(I797,2),1))</f>
        <v>1</v>
      </c>
    </row>
    <row r="798" spans="9:23">
      <c r="I798" s="45" t="s">
        <v>721</v>
      </c>
      <c r="J798" s="17">
        <f t="shared" ref="J798:J800" si="3564">HEX2DEC(I798)</f>
        <v>6268</v>
      </c>
      <c r="K798" s="49">
        <f t="shared" ref="K798" si="3565">J798*$B$3</f>
        <v>507.89604000000003</v>
      </c>
      <c r="L798" s="49">
        <f t="shared" ref="L798" si="3566">K798+K799+K800</f>
        <v>247254186763.89603</v>
      </c>
      <c r="M798" s="50">
        <f t="shared" ref="M798" si="3567">J801+1</f>
        <v>5</v>
      </c>
      <c r="N798" s="49">
        <f t="shared" ref="N798" si="3568">IF(AND($M798=1,$K801=1,$M802=1,$K805=0),$L802-$L798,IF(AND($M798=1,$K801=1,$M806=1,$K809=0),$L806-$L798,IF(AND($M798=1,$K801=1,$M810=1,$K813=0),$L810-$L798,IF(AND($M798=1,$K801=1,$M814=1,$K817=0),$L814-$L798,0))))</f>
        <v>0</v>
      </c>
      <c r="O798" s="49">
        <f t="shared" ref="O798" si="3569">IF(AND($M798=1,$K801=1,$M802=2,$K805=1),$L802-$L798,IF(AND($M798=1,$K801=1,$M806=2,$K809=1),$L806-$L798,IF(AND($M798=1,$K801=1,$M810=2,$K813=1),$L810-$L798,IF(AND($M798=1,$K801=1,$M814=2,$K817=1),$L814-$L798,0))))</f>
        <v>0</v>
      </c>
      <c r="P798" s="49">
        <f t="shared" ref="P798" si="3570">IF(AND($M798=2,$K801=1,$M802=2,$K805=0),$L802-$L798,IF(AND($M798=2,$K801=1,$M806=2,$K809=0),$L806-$L798,IF(AND($M798=2,$K801=1,$M810=2,$K813=0),$L810-$L798,IF(AND($M798=2,$K801=1,$M814=2,$K817=0),$L814-$L798,0))))</f>
        <v>0</v>
      </c>
      <c r="Q798" s="49">
        <f t="shared" ref="Q798" si="3571">IF(AND($M798=2,$K801=1,$M802=3,$K805=1),$L802-$L798,IF(AND($M798=2,$K801=1,$M806=3,$K809=1),$L806-$L798,IF(AND($M798=2,$K801=1,$M810=3,$K813=1),$L810-$L798,IF(AND($M798=2,$K801=1,$M814=3,$K817=1),$L814-$L798,0))))</f>
        <v>0</v>
      </c>
      <c r="R798" s="49">
        <f t="shared" ref="R798" si="3572">IF(AND($M798=3,$K801=1,$M802=3,$K805=0),$L802-$L798,IF(AND($M798=3,$K801=1,$M806=3,$K809=0),$L806-$L798,IF(AND($M798=3,$K801=1,$M810=3,$K813=0),$L810-$L798,IF(AND($M798=3,$K801=1,$M814=3,$K817=0),$L814-$L798,0))))</f>
        <v>0</v>
      </c>
      <c r="S798" s="49">
        <f t="shared" ref="S798" si="3573">IF(AND($M798=3,$K801=1,$M802=4,$K805=1),$L802-$L798,IF(AND($M798=3,$K801=1,$M806=4,$K809=1),$L806-$L798,IF(AND($M798=3,$K801=1,$M810=4,$K813=1),$L810-$L798,IF(AND($M798=3,$K801=1,$M814=4,$K817=1),$L814-$L798,0))))</f>
        <v>0</v>
      </c>
      <c r="T798" s="49">
        <f t="shared" ref="T798" si="3574">IF(AND($M798=4,$K801=1,$M802=4,$K805=0),$L802-$L798,IF(AND($M798=4,$K801=1,$M806=4,$K809=0),$L806-$L798,IF(AND($M800=3,$K801=1,$M810=4,$K813=0),$L810-$L798,IF(AND($M798=4,$K801=1,$M814=4,$K817=0),$L814-$L798,0))))</f>
        <v>0</v>
      </c>
      <c r="U798" s="49">
        <f t="shared" ref="U798" si="3575">IF(AND($M798=4,$K801=1,$M802=5,$K805=1),$L802-$L798,IF(AND($M798=4,$K801=1,$M806=5,$K809=1),$L806-$L798,IF(AND($M798=4,$K801=1,$M810=5,$K813=1),$L810-$L798,IF(AND($M798=4,$K801=1,$M814=5,$K817=1),$L814-$L798,0))))</f>
        <v>0</v>
      </c>
      <c r="V798" s="49">
        <f t="shared" ref="V798" si="3576">IF(AND($M798=5,$K801=1,$M802=5,$K805=0),$L802-$L798,IF(AND($M798=5,$K801=1,$M806=5,$K809=0),$L806-$L798,IF(AND($M800=5,$K801=1,$M810=5,$K813=0),$L810-$L798,IF(AND($M798=5,$K801=1,$M814=5,$K817=0),$L814-$L798,0))))</f>
        <v>0</v>
      </c>
      <c r="W798" s="49">
        <f t="shared" ref="W798" si="3577">IF(AND($M798=5,$K801=1,$M802=1,$K805=1),$L802-$L798,IF(AND($M798=5,$K801=1,$M806=1,$K809=1),$L806-$L798,IF(AND($M798=5,$K801=1,$M810=1,$K813=1),$L810-$L798,IF(AND($M798=5,$K801=1,$M814=1,$K817=1),$L814-$L798,0))))</f>
        <v>0</v>
      </c>
    </row>
    <row r="799" spans="9:23">
      <c r="I799" s="45" t="s">
        <v>1612</v>
      </c>
      <c r="J799" s="17">
        <f t="shared" si="3564"/>
        <v>31773282</v>
      </c>
      <c r="K799" s="49">
        <f t="shared" ref="K799" si="3578">J799*$B$2</f>
        <v>254186256</v>
      </c>
      <c r="L799" s="49"/>
    </row>
    <row r="800" spans="9:23">
      <c r="I800" s="45" t="s">
        <v>1601</v>
      </c>
      <c r="J800" s="17">
        <f t="shared" si="3564"/>
        <v>247</v>
      </c>
      <c r="K800" s="49">
        <f t="shared" ref="K800" si="3579">J800*1000000000</f>
        <v>247000000000</v>
      </c>
      <c r="L800" s="49"/>
    </row>
    <row r="801" spans="9:23">
      <c r="I801" s="45" t="s">
        <v>1226</v>
      </c>
      <c r="J801" s="17">
        <f t="shared" ref="J801" si="3580">HEX2DEC(RIGHT(I801))</f>
        <v>4</v>
      </c>
      <c r="K801" s="49">
        <f t="shared" ref="K801" si="3581">HEX2DEC(LEFT(RIGHT(I801,2),1))</f>
        <v>0</v>
      </c>
    </row>
    <row r="802" spans="9:23">
      <c r="I802" s="45" t="s">
        <v>1613</v>
      </c>
      <c r="J802" s="17">
        <f t="shared" ref="J802:J804" si="3582">HEX2DEC(I802)</f>
        <v>3475</v>
      </c>
      <c r="K802" s="49">
        <f t="shared" ref="K802" si="3583">J802*$B$3</f>
        <v>281.57925</v>
      </c>
      <c r="L802" s="49">
        <f t="shared" ref="L802" si="3584">K802+K803+K804</f>
        <v>248254198313.57925</v>
      </c>
      <c r="M802" s="50">
        <f t="shared" ref="M802" si="3585">J805+1</f>
        <v>2</v>
      </c>
      <c r="N802" s="49">
        <f t="shared" ref="N802" si="3586">IF(AND($M802=1,$K805=1,$M806=1,$K809=0),$L806-$L802,IF(AND($M802=1,$K805=1,$M810=1,$K813=0),$L810-$L802,IF(AND($M802=1,$K805=1,$M814=1,$K817=0),$L814-$L802,IF(AND($M802=1,$K805=1,$M818=1,$K821=0),$L818-$L802,0))))</f>
        <v>0</v>
      </c>
      <c r="O802" s="49">
        <f t="shared" ref="O802" si="3587">IF(AND($M802=1,$K805=1,$M806=2,$K809=1),$L806-$L802,IF(AND($M802=1,$K805=1,$M810=2,$K813=1),$L810-$L802,IF(AND($M802=1,$K805=1,$M814=2,$K817=1),$L814-$L802,IF(AND($M802=1,$K805=1,$M818=2,$K821=1),$L818-$L802,0))))</f>
        <v>0</v>
      </c>
      <c r="P802" s="49">
        <f t="shared" ref="P802" si="3588">IF(AND($M802=2,$K805=1,$M806=2,$K809=0),$L806-$L802,IF(AND($M802=2,$K805=1,$M810=2,$K813=0),$L810-$L802,IF(AND($M802=2,$K805=1,$M814=2,$K817=0),$L814-$L802,IF(AND($M802=2,$K805=1,$M818=2,$K821=0),$L818-$L802,0))))</f>
        <v>1021.0829162597656</v>
      </c>
      <c r="Q802" s="49">
        <f t="shared" ref="Q802" si="3589">IF(AND($M802=2,$K805=1,$M806=3,$K809=1),$L806-$L802,IF(AND($M802=2,$K805=1,$M810=3,$K813=1),$L810-$L802,IF(AND($M802=2,$K805=1,$M814=3,$K817=1),$L814-$L802,IF(AND($M802=2,$K805=1,$M818=3,$K821=1),$L818-$L802,0))))</f>
        <v>545.06024169921875</v>
      </c>
      <c r="R802" s="49">
        <f t="shared" ref="R802" si="3590">IF(AND($M802=3,$K805=1,$M806=3,$K809=0),$L806-$L802,IF(AND($M802=3,$K805=1,$M810=3,$K813=0),$L810-$L802,IF(AND($M802=3,$K805=1,$M814=3,$K817=0),$L814-$L802,IF(AND($M802=3,$K805=1,$M818=3,$K821=0),$L818-$L802,0))))</f>
        <v>0</v>
      </c>
      <c r="S802" s="49">
        <f t="shared" ref="S802" si="3591">IF(AND($M802=3,$K805=1,$M806=4,$K809=1),$L806-$L802,IF(AND($M802=3,$K805=1,$M810=4,$K813=1),$L810-$L802,IF(AND($M802=3,$K805=1,$M814=4,$K817=1),$L814-$L802,IF(AND($M802=3,$K805=1,$M818=4,$K821=1),$L818-$L802,0))))</f>
        <v>0</v>
      </c>
      <c r="T802" s="49">
        <f t="shared" ref="T802" si="3592">IF(AND($M802=4,$K805=1,$M806=4,$K809=0),$L806-$L802,IF(AND($M802=4,$K805=1,$M810=4,$K813=0),$L810-$L802,IF(AND($M804=3,$K805=1,$M814=4,$K817=0),$L814-$L802,IF(AND($M802=4,$K805=1,$M818=4,$K821=0),$L818-$L802,0))))</f>
        <v>0</v>
      </c>
      <c r="U802" s="49">
        <f t="shared" ref="U802" si="3593">IF(AND($M802=4,$K805=1,$M806=5,$K809=1),$L806-$L802,IF(AND($M802=4,$K805=1,$M810=5,$K813=1),$L810-$L802,IF(AND($M802=4,$K805=1,$M814=5,$K817=1),$L814-$L802,IF(AND($M802=4,$K805=1,$M818=5,$K821=1),$L818-$L802,0))))</f>
        <v>0</v>
      </c>
      <c r="V802" s="49">
        <f t="shared" ref="V802" si="3594">IF(AND($M802=5,$K805=1,$M806=5,$K809=0),$L806-$L802,IF(AND($M802=5,$K805=1,$M810=5,$K813=0),$L810-$L802,IF(AND($M804=5,$K805=1,$M814=5,$K817=0),$L814-$L802,IF(AND($M802=5,$K805=1,$M818=5,$K821=0),$L818-$L802,0))))</f>
        <v>0</v>
      </c>
      <c r="W802" s="49">
        <f t="shared" ref="W802" si="3595">IF(AND($M802=5,$K805=1,$M806=1,$K809=1),$L806-$L802,IF(AND($M802=5,$K805=1,$M810=1,$K813=1),$L810-$L802,IF(AND($M802=5,$K805=1,$M814=1,$K817=1),$L814-$L802,IF(AND($M802=5,$K805=1,$M818=1,$K821=1),$L818-$L802,0))))</f>
        <v>0</v>
      </c>
    </row>
    <row r="803" spans="9:23">
      <c r="I803" s="45" t="s">
        <v>1614</v>
      </c>
      <c r="J803" s="17">
        <f t="shared" si="3582"/>
        <v>31774754</v>
      </c>
      <c r="K803" s="49">
        <f t="shared" ref="K803" si="3596">J803*$B$2</f>
        <v>254198032</v>
      </c>
      <c r="L803" s="49"/>
    </row>
    <row r="804" spans="9:23">
      <c r="I804" s="45" t="s">
        <v>1615</v>
      </c>
      <c r="J804" s="17">
        <f t="shared" si="3582"/>
        <v>248</v>
      </c>
      <c r="K804" s="49">
        <f t="shared" ref="K804" si="3597">J804*1000000000</f>
        <v>248000000000</v>
      </c>
      <c r="L804" s="49"/>
    </row>
    <row r="805" spans="9:23">
      <c r="I805" s="45" t="s">
        <v>437</v>
      </c>
      <c r="J805" s="17">
        <f t="shared" ref="J805" si="3598">HEX2DEC(RIGHT(I805))</f>
        <v>1</v>
      </c>
      <c r="K805" s="49">
        <f t="shared" ref="K805" si="3599">HEX2DEC(LEFT(RIGHT(I805,2),1))</f>
        <v>1</v>
      </c>
    </row>
    <row r="806" spans="9:23">
      <c r="I806" s="45" t="s">
        <v>1616</v>
      </c>
      <c r="J806" s="17">
        <f t="shared" ref="J806:J808" si="3600">HEX2DEC(I806)</f>
        <v>3883</v>
      </c>
      <c r="K806" s="49">
        <f t="shared" ref="K806" si="3601">J806*$B$3</f>
        <v>314.63949000000002</v>
      </c>
      <c r="L806" s="49">
        <f t="shared" ref="L806" si="3602">K806+K807+K808</f>
        <v>248254198858.6395</v>
      </c>
      <c r="M806" s="50">
        <f t="shared" ref="M806" si="3603">J809+1</f>
        <v>3</v>
      </c>
      <c r="N806" s="49">
        <f t="shared" ref="N806" si="3604">IF(AND($M806=1,$K809=1,$M810=1,$K813=0),$L810-$L806,IF(AND($M806=1,$K809=1,$M814=1,$K817=0),$L814-$L806,IF(AND($M806=1,$K809=1,$M818=1,$K821=0),$L818-$L806,IF(AND($M806=1,$K809=1,$M822=1,$K825=0),$L822-$L806,0))))</f>
        <v>0</v>
      </c>
      <c r="O806" s="49">
        <f t="shared" ref="O806" si="3605">IF(AND($M806=1,$K809=1,$M810=2,$K813=1),$L810-$L806,IF(AND($M806=1,$K809=1,$M814=2,$K817=1),$L814-$L806,IF(AND($M806=1,$K809=1,$M818=2,$K821=1),$L818-$L806,IF(AND($M806=1,$K809=1,$M822=2,$K825=1),$L822-$L806,0))))</f>
        <v>0</v>
      </c>
      <c r="P806" s="49">
        <f t="shared" ref="P806" si="3606">IF(AND($M806=2,$K809=1,$M810=2,$K813=0),$L810-$L806,IF(AND($M806=2,$K809=1,$M814=2,$K817=0),$L814-$L806,IF(AND($M806=2,$K809=1,$M818=2,$K821=0),$L818-$L806,IF(AND($M806=2,$K809=1,$M822=2,$K825=0),$L822-$L806,0))))</f>
        <v>0</v>
      </c>
      <c r="Q806" s="49">
        <f t="shared" ref="Q806" si="3607">IF(AND($M806=2,$K809=1,$M810=3,$K813=1),$L810-$L806,IF(AND($M806=2,$K809=1,$M814=3,$K817=1),$L814-$L806,IF(AND($M806=2,$K809=1,$M818=3,$K821=1),$L818-$L806,IF(AND($M806=2,$K809=1,$M822=3,$K825=1),$L822-$L806,0))))</f>
        <v>0</v>
      </c>
      <c r="R806" s="49">
        <f t="shared" ref="R806" si="3608">IF(AND($M806=3,$K809=1,$M810=3,$K813=0),$L810-$L806,IF(AND($M806=3,$K809=1,$M814=3,$K817=0),$L814-$L806,IF(AND($M806=3,$K809=1,$M818=3,$K821=0),$L818-$L806,IF(AND($M806=3,$K809=1,$M822=3,$K825=0),$L822-$L806,0))))</f>
        <v>963.14645385742187</v>
      </c>
      <c r="S806" s="49">
        <f t="shared" ref="S806" si="3609">IF(AND($M806=3,$K809=1,$M810=4,$K813=1),$L810-$L806,IF(AND($M806=3,$K809=1,$M814=4,$K817=1),$L814-$L806,IF(AND($M806=3,$K809=1,$M818=4,$K821=1),$L818-$L806,IF(AND($M806=3,$K809=1,$M822=4,$K825=1),$L822-$L806,0))))</f>
        <v>9451.7973022460937</v>
      </c>
      <c r="T806" s="49">
        <f t="shared" ref="T806" si="3610">IF(AND($M806=4,$K809=1,$M810=4,$K813=0),$L810-$L806,IF(AND($M806=4,$K809=1,$M814=4,$K817=0),$L814-$L806,IF(AND($M808=3,$K809=1,$M818=4,$K821=0),$L818-$L806,IF(AND($M806=4,$K809=1,$M822=4,$K825=0),$L822-$L806,0))))</f>
        <v>0</v>
      </c>
      <c r="U806" s="49">
        <f t="shared" ref="U806" si="3611">IF(AND($M806=4,$K809=1,$M810=5,$K813=1),$L810-$L806,IF(AND($M806=4,$K809=1,$M814=5,$K817=1),$L814-$L806,IF(AND($M806=4,$K809=1,$M818=5,$K821=1),$L818-$L806,IF(AND($M806=4,$K809=1,$M822=5,$K825=1),$L822-$L806,0))))</f>
        <v>0</v>
      </c>
      <c r="V806" s="49">
        <f t="shared" ref="V806" si="3612">IF(AND($M806=5,$K809=1,$M810=5,$K813=0),$L810-$L806,IF(AND($M806=5,$K809=1,$M814=5,$K817=0),$L814-$L806,IF(AND($M808=5,$K809=1,$M818=5,$K821=0),$L818-$L806,IF(AND($M806=5,$K809=1,$M822=5,$K825=0),$L822-$L806,0))))</f>
        <v>0</v>
      </c>
      <c r="W806" s="49">
        <f t="shared" ref="W806" si="3613">IF(AND($M806=5,$K809=1,$M810=1,$K813=1),$L810-$L806,IF(AND($M806=5,$K809=1,$M814=1,$K817=1),$L814-$L806,IF(AND($M806=5,$K809=1,$M818=1,$K821=1),$L818-$L806,IF(AND($M806=5,$K809=1,$M822=1,$K825=1),$L822-$L806,0))))</f>
        <v>0</v>
      </c>
    </row>
    <row r="807" spans="9:23">
      <c r="I807" s="45" t="s">
        <v>1617</v>
      </c>
      <c r="J807" s="17">
        <f t="shared" si="3600"/>
        <v>31774818</v>
      </c>
      <c r="K807" s="49">
        <f t="shared" ref="K807" si="3614">J807*$B$2</f>
        <v>254198544</v>
      </c>
      <c r="L807" s="49"/>
    </row>
    <row r="808" spans="9:23">
      <c r="I808" s="45" t="s">
        <v>1615</v>
      </c>
      <c r="J808" s="17">
        <f t="shared" si="3600"/>
        <v>248</v>
      </c>
      <c r="K808" s="49">
        <f t="shared" ref="K808" si="3615">J808*1000000000</f>
        <v>248000000000</v>
      </c>
      <c r="L808" s="49"/>
    </row>
    <row r="809" spans="9:23">
      <c r="I809" s="45" t="s">
        <v>482</v>
      </c>
      <c r="J809" s="17">
        <f t="shared" ref="J809" si="3616">HEX2DEC(RIGHT(I809))</f>
        <v>2</v>
      </c>
      <c r="K809" s="49">
        <f t="shared" ref="K809" si="3617">HEX2DEC(LEFT(RIGHT(I809,2),1))</f>
        <v>1</v>
      </c>
    </row>
    <row r="810" spans="9:23">
      <c r="I810" s="45" t="s">
        <v>1618</v>
      </c>
      <c r="J810" s="17">
        <f t="shared" ref="J810:J812" si="3618">HEX2DEC(I810)</f>
        <v>3439</v>
      </c>
      <c r="K810" s="49">
        <f t="shared" ref="K810" si="3619">J810*$B$3</f>
        <v>278.66217</v>
      </c>
      <c r="L810" s="49">
        <f t="shared" ref="L810" si="3620">K810+K811+K812</f>
        <v>248254199334.66217</v>
      </c>
      <c r="M810" s="50">
        <f t="shared" ref="M810" si="3621">J813+1</f>
        <v>2</v>
      </c>
      <c r="N810" s="49">
        <f t="shared" ref="N810" si="3622">IF(AND($M810=1,$K813=1,$M814=1,$K817=0),$L814-$L810,IF(AND($M810=1,$K813=1,$M818=1,$K821=0),$L818-$L810,IF(AND($M810=1,$K813=1,$M822=1,$K825=0),$L822-$L810,IF(AND($M810=1,$K813=1,$M826=1,$K829=0),$L826-$L810,0))))</f>
        <v>0</v>
      </c>
      <c r="O810" s="49">
        <f t="shared" ref="O810" si="3623">IF(AND($M810=1,$K813=1,$M814=2,$K817=1),$L814-$L810,IF(AND($M810=1,$K813=1,$M818=2,$K821=1),$L818-$L810,IF(AND($M810=1,$K813=1,$M822=2,$K825=1),$L822-$L810,IF(AND($M810=1,$K813=1,$M826=2,$K829=1),$L826-$L810,0))))</f>
        <v>0</v>
      </c>
      <c r="P810" s="49">
        <f t="shared" ref="P810" si="3624">IF(AND($M810=2,$K813=1,$M814=2,$K817=0),$L814-$L810,IF(AND($M810=2,$K813=1,$M818=2,$K821=0),$L818-$L810,IF(AND($M810=2,$K813=1,$M822=2,$K825=0),$L822-$L810,IF(AND($M810=2,$K813=1,$M826=2,$K829=0),$L826-$L810,0))))</f>
        <v>0</v>
      </c>
      <c r="Q810" s="49">
        <f t="shared" ref="Q810" si="3625">IF(AND($M810=2,$K813=1,$M814=3,$K817=1),$L814-$L810,IF(AND($M810=2,$K813=1,$M818=3,$K821=1),$L818-$L810,IF(AND($M810=2,$K813=1,$M822=3,$K825=1),$L822-$L810,IF(AND($M810=2,$K813=1,$M826=3,$K829=1),$L826-$L810,0))))</f>
        <v>0</v>
      </c>
      <c r="R810" s="49">
        <f t="shared" ref="R810" si="3626">IF(AND($M810=3,$K813=1,$M814=3,$K817=0),$L814-$L810,IF(AND($M810=3,$K813=1,$M818=3,$K821=0),$L818-$L810,IF(AND($M810=3,$K813=1,$M822=3,$K825=0),$L822-$L810,IF(AND($M810=3,$K813=1,$M826=3,$K829=0),$L826-$L810,0))))</f>
        <v>0</v>
      </c>
      <c r="S810" s="49">
        <f t="shared" ref="S810" si="3627">IF(AND($M810=3,$K813=1,$M814=4,$K817=1),$L814-$L810,IF(AND($M810=3,$K813=1,$M818=4,$K821=1),$L818-$L810,IF(AND($M810=3,$K813=1,$M822=4,$K825=1),$L822-$L810,IF(AND($M810=3,$K813=1,$M826=4,$K829=1),$L826-$L810,0))))</f>
        <v>0</v>
      </c>
      <c r="T810" s="49">
        <f t="shared" ref="T810" si="3628">IF(AND($M810=4,$K813=1,$M814=4,$K817=0),$L814-$L810,IF(AND($M810=4,$K813=1,$M818=4,$K821=0),$L818-$L810,IF(AND($M812=3,$K813=1,$M822=4,$K825=0),$L822-$L810,IF(AND($M810=4,$K813=1,$M826=4,$K829=0),$L826-$L810,0))))</f>
        <v>0</v>
      </c>
      <c r="U810" s="49">
        <f t="shared" ref="U810" si="3629">IF(AND($M810=4,$K813=1,$M814=5,$K817=1),$L814-$L810,IF(AND($M810=4,$K813=1,$M818=5,$K821=1),$L818-$L810,IF(AND($M810=4,$K813=1,$M822=5,$K825=1),$L822-$L810,IF(AND($M810=4,$K813=1,$M826=5,$K829=1),$L826-$L810,0))))</f>
        <v>0</v>
      </c>
      <c r="V810" s="49">
        <f t="shared" ref="V810" si="3630">IF(AND($M810=5,$K813=1,$M814=5,$K817=0),$L814-$L810,IF(AND($M810=5,$K813=1,$M818=5,$K821=0),$L818-$L810,IF(AND($M812=5,$K813=1,$M822=5,$K825=0),$L822-$L810,IF(AND($M810=5,$K813=1,$M826=5,$K829=0),$L826-$L810,0))))</f>
        <v>0</v>
      </c>
      <c r="W810" s="49">
        <f t="shared" ref="W810" si="3631">IF(AND($M810=5,$K813=1,$M814=1,$K817=1),$L814-$L810,IF(AND($M810=5,$K813=1,$M818=1,$K821=1),$L818-$L810,IF(AND($M810=5,$K813=1,$M822=1,$K825=1),$L822-$L810,IF(AND($M810=5,$K813=1,$M826=1,$K829=1),$L826-$L810,0))))</f>
        <v>0</v>
      </c>
    </row>
    <row r="811" spans="9:23">
      <c r="I811" s="45" t="s">
        <v>1619</v>
      </c>
      <c r="J811" s="17">
        <f t="shared" si="3618"/>
        <v>31774882</v>
      </c>
      <c r="K811" s="49">
        <f t="shared" ref="K811" si="3632">J811*$B$2</f>
        <v>254199056</v>
      </c>
      <c r="L811" s="49"/>
    </row>
    <row r="812" spans="9:23">
      <c r="I812" s="45" t="s">
        <v>1615</v>
      </c>
      <c r="J812" s="17">
        <f t="shared" si="3618"/>
        <v>248</v>
      </c>
      <c r="K812" s="49">
        <f t="shared" ref="K812" si="3633">J812*1000000000</f>
        <v>248000000000</v>
      </c>
      <c r="L812" s="49"/>
    </row>
    <row r="813" spans="9:23">
      <c r="I813" s="45" t="s">
        <v>484</v>
      </c>
      <c r="J813" s="17">
        <f t="shared" ref="J813" si="3634">HEX2DEC(RIGHT(I813))</f>
        <v>1</v>
      </c>
      <c r="K813" s="49">
        <f t="shared" ref="K813" si="3635">HEX2DEC(LEFT(RIGHT(I813,2),1))</f>
        <v>0</v>
      </c>
    </row>
    <row r="814" spans="9:23">
      <c r="I814" s="45" t="s">
        <v>1620</v>
      </c>
      <c r="J814" s="17">
        <f t="shared" ref="J814:J816" si="3636">HEX2DEC(I814)</f>
        <v>3132</v>
      </c>
      <c r="K814" s="49">
        <f t="shared" ref="K814" si="3637">J814*$B$3</f>
        <v>253.78596000000002</v>
      </c>
      <c r="L814" s="49">
        <f t="shared" ref="L814" si="3638">K814+K815+K816</f>
        <v>248254199821.78595</v>
      </c>
      <c r="M814" s="50">
        <f t="shared" ref="M814" si="3639">J817+1</f>
        <v>3</v>
      </c>
      <c r="N814" s="49">
        <f t="shared" ref="N814" si="3640">IF(AND($M814=1,$K817=1,$M818=1,$K821=0),$L818-$L814,IF(AND($M814=1,$K817=1,$M822=1,$K825=0),$L822-$L814,IF(AND($M814=1,$K817=1,$M826=1,$K829=0),$L826-$L814,IF(AND($M814=1,$K817=1,$M830=1,$K833=0),$L830-$L814,0))))</f>
        <v>0</v>
      </c>
      <c r="O814" s="49">
        <f t="shared" ref="O814" si="3641">IF(AND($M814=1,$K817=1,$M818=2,$K821=1),$L818-$L814,IF(AND($M814=1,$K817=1,$M822=2,$K825=1),$L822-$L814,IF(AND($M814=1,$K817=1,$M826=2,$K829=1),$L826-$L814,IF(AND($M814=1,$K817=1,$M830=2,$K833=1),$L830-$L814,0))))</f>
        <v>0</v>
      </c>
      <c r="P814" s="49">
        <f t="shared" ref="P814" si="3642">IF(AND($M814=2,$K817=1,$M818=2,$K821=0),$L818-$L814,IF(AND($M814=2,$K817=1,$M822=2,$K825=0),$L822-$L814,IF(AND($M814=2,$K817=1,$M826=2,$K829=0),$L826-$L814,IF(AND($M814=2,$K817=1,$M830=2,$K833=0),$L830-$L814,0))))</f>
        <v>0</v>
      </c>
      <c r="Q814" s="49">
        <f t="shared" ref="Q814" si="3643">IF(AND($M814=2,$K817=1,$M818=3,$K821=1),$L818-$L814,IF(AND($M814=2,$K817=1,$M822=3,$K825=1),$L822-$L814,IF(AND($M814=2,$K817=1,$M826=3,$K829=1),$L826-$L814,IF(AND($M814=2,$K817=1,$M830=3,$K833=1),$L830-$L814,0))))</f>
        <v>0</v>
      </c>
      <c r="R814" s="49">
        <f t="shared" ref="R814" si="3644">IF(AND($M814=3,$K817=1,$M818=3,$K821=0),$L818-$L814,IF(AND($M814=3,$K817=1,$M822=3,$K825=0),$L822-$L814,IF(AND($M814=3,$K817=1,$M826=3,$K829=0),$L826-$L814,IF(AND($M814=3,$K817=1,$M830=3,$K833=0),$L830-$L814,0))))</f>
        <v>0</v>
      </c>
      <c r="S814" s="49">
        <f t="shared" ref="S814" si="3645">IF(AND($M814=3,$K817=1,$M818=4,$K821=1),$L818-$L814,IF(AND($M814=3,$K817=1,$M822=4,$K825=1),$L822-$L814,IF(AND($M814=3,$K817=1,$M826=4,$K829=1),$L826-$L814,IF(AND($M814=3,$K817=1,$M830=4,$K833=1),$L830-$L814,0))))</f>
        <v>0</v>
      </c>
      <c r="T814" s="49">
        <f t="shared" ref="T814" si="3646">IF(AND($M814=4,$K817=1,$M818=4,$K821=0),$L818-$L814,IF(AND($M814=4,$K817=1,$M822=4,$K825=0),$L822-$L814,IF(AND($M816=3,$K817=1,$M826=4,$K829=0),$L826-$L814,IF(AND($M814=4,$K817=1,$M830=4,$K833=0),$L830-$L814,0))))</f>
        <v>0</v>
      </c>
      <c r="U814" s="49">
        <f t="shared" ref="U814" si="3647">IF(AND($M814=4,$K817=1,$M818=5,$K821=1),$L818-$L814,IF(AND($M814=4,$K817=1,$M822=5,$K825=1),$L822-$L814,IF(AND($M814=4,$K817=1,$M826=5,$K829=1),$L826-$L814,IF(AND($M814=4,$K817=1,$M830=5,$K833=1),$L830-$L814,0))))</f>
        <v>0</v>
      </c>
      <c r="V814" s="49">
        <f t="shared" ref="V814" si="3648">IF(AND($M814=5,$K817=1,$M818=5,$K821=0),$L818-$L814,IF(AND($M814=5,$K817=1,$M822=5,$K825=0),$L822-$L814,IF(AND($M816=5,$K817=1,$M826=5,$K829=0),$L826-$L814,IF(AND($M814=5,$K817=1,$M830=5,$K833=0),$L830-$L814,0))))</f>
        <v>0</v>
      </c>
      <c r="W814" s="49">
        <f t="shared" ref="W814" si="3649">IF(AND($M814=5,$K817=1,$M818=1,$K821=1),$L818-$L814,IF(AND($M814=5,$K817=1,$M822=1,$K825=1),$L822-$L814,IF(AND($M814=5,$K817=1,$M826=1,$K829=1),$L826-$L814,IF(AND($M814=5,$K817=1,$M830=1,$K833=1),$L830-$L814,0))))</f>
        <v>0</v>
      </c>
    </row>
    <row r="815" spans="9:23">
      <c r="I815" s="45" t="s">
        <v>1621</v>
      </c>
      <c r="J815" s="17">
        <f t="shared" si="3636"/>
        <v>31774946</v>
      </c>
      <c r="K815" s="49">
        <f t="shared" ref="K815" si="3650">J815*$B$2</f>
        <v>254199568</v>
      </c>
      <c r="L815" s="49"/>
    </row>
    <row r="816" spans="9:23">
      <c r="I816" s="45" t="s">
        <v>1615</v>
      </c>
      <c r="J816" s="17">
        <f t="shared" si="3636"/>
        <v>248</v>
      </c>
      <c r="K816" s="49">
        <f t="shared" ref="K816" si="3651">J816*1000000000</f>
        <v>248000000000</v>
      </c>
      <c r="L816" s="49"/>
    </row>
    <row r="817" spans="9:23">
      <c r="I817" s="45" t="s">
        <v>706</v>
      </c>
      <c r="J817" s="17">
        <f t="shared" ref="J817" si="3652">HEX2DEC(RIGHT(I817))</f>
        <v>2</v>
      </c>
      <c r="K817" s="49">
        <f t="shared" ref="K817" si="3653">HEX2DEC(LEFT(RIGHT(I817,2),1))</f>
        <v>0</v>
      </c>
    </row>
    <row r="818" spans="9:23">
      <c r="I818" s="45" t="s">
        <v>1162</v>
      </c>
      <c r="J818" s="17">
        <f t="shared" ref="J818:J820" si="3654">HEX2DEC(I818)</f>
        <v>6793</v>
      </c>
      <c r="K818" s="49">
        <f t="shared" ref="K818" si="3655">J818*$B$3</f>
        <v>550.43679000000009</v>
      </c>
      <c r="L818" s="49">
        <f t="shared" ref="L818" si="3656">K818+K819+K820</f>
        <v>248254208310.4368</v>
      </c>
      <c r="M818" s="50">
        <f t="shared" ref="M818" si="3657">J821+1</f>
        <v>4</v>
      </c>
      <c r="N818" s="49">
        <f t="shared" ref="N818" si="3658">IF(AND($M818=1,$K821=1,$M822=1,$K825=0),$L822-$L818,IF(AND($M818=1,$K821=1,$M826=1,$K829=0),$L826-$L818,IF(AND($M818=1,$K821=1,$M830=1,$K833=0),$L830-$L818,IF(AND($M818=1,$K821=1,$M834=1,$K837=0),$L834-$L818,0))))</f>
        <v>0</v>
      </c>
      <c r="O818" s="49">
        <f t="shared" ref="O818" si="3659">IF(AND($M818=1,$K821=1,$M822=2,$K825=1),$L822-$L818,IF(AND($M818=1,$K821=1,$M826=2,$K829=1),$L826-$L818,IF(AND($M818=1,$K821=1,$M830=2,$K833=1),$L830-$L818,IF(AND($M818=1,$K821=1,$M834=2,$K837=1),$L834-$L818,0))))</f>
        <v>0</v>
      </c>
      <c r="P818" s="49">
        <f t="shared" ref="P818" si="3660">IF(AND($M818=2,$K821=1,$M822=2,$K825=0),$L822-$L818,IF(AND($M818=2,$K821=1,$M826=2,$K829=0),$L826-$L818,IF(AND($M818=2,$K821=1,$M830=2,$K833=0),$L830-$L818,IF(AND($M818=2,$K821=1,$M834=2,$K837=0),$L834-$L818,0))))</f>
        <v>0</v>
      </c>
      <c r="Q818" s="49">
        <f t="shared" ref="Q818" si="3661">IF(AND($M818=2,$K821=1,$M822=3,$K825=1),$L822-$L818,IF(AND($M818=2,$K821=1,$M826=3,$K829=1),$L826-$L818,IF(AND($M818=2,$K821=1,$M830=3,$K833=1),$L830-$L818,IF(AND($M818=2,$K821=1,$M834=3,$K837=1),$L834-$L818,0))))</f>
        <v>0</v>
      </c>
      <c r="R818" s="49">
        <f t="shared" ref="R818" si="3662">IF(AND($M818=3,$K821=1,$M822=3,$K825=0),$L822-$L818,IF(AND($M818=3,$K821=1,$M826=3,$K829=0),$L826-$L818,IF(AND($M818=3,$K821=1,$M830=3,$K833=0),$L830-$L818,IF(AND($M818=3,$K821=1,$M834=3,$K837=0),$L834-$L818,0))))</f>
        <v>0</v>
      </c>
      <c r="S818" s="49">
        <f t="shared" ref="S818" si="3663">IF(AND($M818=3,$K821=1,$M822=4,$K825=1),$L822-$L818,IF(AND($M818=3,$K821=1,$M826=4,$K829=1),$L826-$L818,IF(AND($M818=3,$K821=1,$M830=4,$K833=1),$L830-$L818,IF(AND($M818=3,$K821=1,$M834=4,$K837=1),$L834-$L818,0))))</f>
        <v>0</v>
      </c>
      <c r="T818" s="49">
        <f t="shared" ref="T818" si="3664">IF(AND($M818=4,$K821=1,$M822=4,$K825=0),$L822-$L818,IF(AND($M818=4,$K821=1,$M826=4,$K829=0),$L826-$L818,IF(AND($M820=3,$K821=1,$M830=4,$K833=0),$L830-$L818,IF(AND($M818=4,$K821=1,$M834=4,$K837=0),$L834-$L818,0))))</f>
        <v>1019.7054138183594</v>
      </c>
      <c r="U818" s="49">
        <f t="shared" ref="U818" si="3665">IF(AND($M818=4,$K821=1,$M822=5,$K825=1),$L822-$L818,IF(AND($M818=4,$K821=1,$M826=5,$K829=1),$L826-$L818,IF(AND($M818=4,$K821=1,$M830=5,$K833=1),$L830-$L818,IF(AND($M818=4,$K821=1,$M834=5,$K837=1),$L834-$L818,0))))</f>
        <v>12324.706573486328</v>
      </c>
      <c r="V818" s="49">
        <f t="shared" ref="V818" si="3666">IF(AND($M818=5,$K821=1,$M822=5,$K825=0),$L822-$L818,IF(AND($M818=5,$K821=1,$M826=5,$K829=0),$L826-$L818,IF(AND($M820=5,$K821=1,$M830=5,$K833=0),$L830-$L818,IF(AND($M818=5,$K821=1,$M834=5,$K837=0),$L834-$L818,0))))</f>
        <v>0</v>
      </c>
      <c r="W818" s="49">
        <f t="shared" ref="W818" si="3667">IF(AND($M818=5,$K821=1,$M822=1,$K825=1),$L822-$L818,IF(AND($M818=5,$K821=1,$M826=1,$K829=1),$L826-$L818,IF(AND($M818=5,$K821=1,$M830=1,$K833=1),$L830-$L818,IF(AND($M818=5,$K821=1,$M834=1,$K837=1),$L834-$L818,0))))</f>
        <v>0</v>
      </c>
    </row>
    <row r="819" spans="9:23">
      <c r="I819" s="45" t="s">
        <v>1622</v>
      </c>
      <c r="J819" s="17">
        <f t="shared" si="3654"/>
        <v>31775970</v>
      </c>
      <c r="K819" s="49">
        <f t="shared" ref="K819" si="3668">J819*$B$2</f>
        <v>254207760</v>
      </c>
      <c r="L819" s="49"/>
    </row>
    <row r="820" spans="9:23">
      <c r="I820" s="45" t="s">
        <v>1615</v>
      </c>
      <c r="J820" s="17">
        <f t="shared" si="3654"/>
        <v>248</v>
      </c>
      <c r="K820" s="49">
        <f t="shared" ref="K820" si="3669">J820*1000000000</f>
        <v>248000000000</v>
      </c>
      <c r="L820" s="49"/>
    </row>
    <row r="821" spans="9:23">
      <c r="I821" s="45" t="s">
        <v>491</v>
      </c>
      <c r="J821" s="17">
        <f t="shared" ref="J821" si="3670">HEX2DEC(RIGHT(I821))</f>
        <v>3</v>
      </c>
      <c r="K821" s="49">
        <f t="shared" ref="K821" si="3671">HEX2DEC(LEFT(RIGHT(I821,2),1))</f>
        <v>1</v>
      </c>
    </row>
    <row r="822" spans="9:23">
      <c r="I822" s="45" t="s">
        <v>1623</v>
      </c>
      <c r="J822" s="17">
        <f t="shared" ref="J822:J824" si="3672">HEX2DEC(I822)</f>
        <v>6740</v>
      </c>
      <c r="K822" s="49">
        <f t="shared" ref="K822" si="3673">J822*$B$3</f>
        <v>546.1422</v>
      </c>
      <c r="L822" s="49">
        <f t="shared" ref="L822" si="3674">K822+K823+K824</f>
        <v>248254209330.14221</v>
      </c>
      <c r="M822" s="50">
        <f t="shared" ref="M822" si="3675">J825+1</f>
        <v>4</v>
      </c>
      <c r="N822" s="49">
        <f t="shared" ref="N822" si="3676">IF(AND($M822=1,$K825=1,$M826=1,$K829=0),$L826-$L822,IF(AND($M822=1,$K825=1,$M830=1,$K833=0),$L830-$L822,IF(AND($M822=1,$K825=1,$M834=1,$K837=0),$L834-$L822,IF(AND($M822=1,$K825=1,$M838=1,$K841=0),$L838-$L822,0))))</f>
        <v>0</v>
      </c>
      <c r="O822" s="49">
        <f t="shared" ref="O822" si="3677">IF(AND($M822=1,$K825=1,$M826=2,$K829=1),$L826-$L822,IF(AND($M822=1,$K825=1,$M830=2,$K833=1),$L830-$L822,IF(AND($M822=1,$K825=1,$M834=2,$K837=1),$L834-$L822,IF(AND($M822=1,$K825=1,$M838=2,$K841=1),$L838-$L822,0))))</f>
        <v>0</v>
      </c>
      <c r="P822" s="49">
        <f t="shared" ref="P822" si="3678">IF(AND($M822=2,$K825=1,$M826=2,$K829=0),$L826-$L822,IF(AND($M822=2,$K825=1,$M830=2,$K833=0),$L830-$L822,IF(AND($M822=2,$K825=1,$M834=2,$K837=0),$L834-$L822,IF(AND($M822=2,$K825=1,$M838=2,$K841=0),$L838-$L822,0))))</f>
        <v>0</v>
      </c>
      <c r="Q822" s="49">
        <f t="shared" ref="Q822" si="3679">IF(AND($M822=2,$K825=1,$M826=3,$K829=1),$L826-$L822,IF(AND($M822=2,$K825=1,$M830=3,$K833=1),$L830-$L822,IF(AND($M822=2,$K825=1,$M834=3,$K837=1),$L834-$L822,IF(AND($M822=2,$K825=1,$M838=3,$K841=1),$L838-$L822,0))))</f>
        <v>0</v>
      </c>
      <c r="R822" s="49">
        <f t="shared" ref="R822" si="3680">IF(AND($M822=3,$K825=1,$M826=3,$K829=0),$L826-$L822,IF(AND($M822=3,$K825=1,$M830=3,$K833=0),$L830-$L822,IF(AND($M822=3,$K825=1,$M834=3,$K837=0),$L834-$L822,IF(AND($M822=3,$K825=1,$M838=3,$K841=0),$L838-$L822,0))))</f>
        <v>0</v>
      </c>
      <c r="S822" s="49">
        <f t="shared" ref="S822" si="3681">IF(AND($M822=3,$K825=1,$M826=4,$K829=1),$L826-$L822,IF(AND($M822=3,$K825=1,$M830=4,$K833=1),$L830-$L822,IF(AND($M822=3,$K825=1,$M834=4,$K837=1),$L834-$L822,IF(AND($M822=3,$K825=1,$M838=4,$K841=1),$L838-$L822,0))))</f>
        <v>0</v>
      </c>
      <c r="T822" s="49">
        <f t="shared" ref="T822" si="3682">IF(AND($M822=4,$K825=1,$M826=4,$K829=0),$L826-$L822,IF(AND($M822=4,$K825=1,$M830=4,$K833=0),$L830-$L822,IF(AND($M824=3,$K825=1,$M834=4,$K837=0),$L834-$L822,IF(AND($M822=4,$K825=1,$M838=4,$K841=0),$L838-$L822,0))))</f>
        <v>0</v>
      </c>
      <c r="U822" s="49">
        <f t="shared" ref="U822" si="3683">IF(AND($M822=4,$K825=1,$M826=5,$K829=1),$L826-$L822,IF(AND($M822=4,$K825=1,$M830=5,$K833=1),$L830-$L822,IF(AND($M822=4,$K825=1,$M834=5,$K837=1),$L834-$L822,IF(AND($M822=4,$K825=1,$M838=5,$K841=1),$L838-$L822,0))))</f>
        <v>0</v>
      </c>
      <c r="V822" s="49">
        <f t="shared" ref="V822" si="3684">IF(AND($M822=5,$K825=1,$M826=5,$K829=0),$L826-$L822,IF(AND($M822=5,$K825=1,$M830=5,$K833=0),$L830-$L822,IF(AND($M824=5,$K825=1,$M834=5,$K837=0),$L834-$L822,IF(AND($M822=5,$K825=1,$M838=5,$K841=0),$L838-$L822,0))))</f>
        <v>0</v>
      </c>
      <c r="W822" s="49">
        <f t="shared" ref="W822" si="3685">IF(AND($M822=5,$K825=1,$M826=1,$K829=1),$L826-$L822,IF(AND($M822=5,$K825=1,$M830=1,$K833=1),$L830-$L822,IF(AND($M822=5,$K825=1,$M834=1,$K837=1),$L834-$L822,IF(AND($M822=5,$K825=1,$M838=1,$K841=1),$L838-$L822,0))))</f>
        <v>0</v>
      </c>
    </row>
    <row r="823" spans="9:23">
      <c r="I823" s="45" t="s">
        <v>1624</v>
      </c>
      <c r="J823" s="17">
        <f t="shared" si="3672"/>
        <v>31776098</v>
      </c>
      <c r="K823" s="49">
        <f t="shared" ref="K823" si="3686">J823*$B$2</f>
        <v>254208784</v>
      </c>
      <c r="L823" s="49"/>
    </row>
    <row r="824" spans="9:23">
      <c r="I824" s="45" t="s">
        <v>1615</v>
      </c>
      <c r="J824" s="17">
        <f t="shared" si="3672"/>
        <v>248</v>
      </c>
      <c r="K824" s="49">
        <f t="shared" ref="K824" si="3687">J824*1000000000</f>
        <v>248000000000</v>
      </c>
      <c r="L824" s="49"/>
    </row>
    <row r="825" spans="9:23">
      <c r="I825" s="45" t="s">
        <v>1225</v>
      </c>
      <c r="J825" s="17">
        <f t="shared" ref="J825" si="3688">HEX2DEC(RIGHT(I825))</f>
        <v>3</v>
      </c>
      <c r="K825" s="49">
        <f t="shared" ref="K825" si="3689">HEX2DEC(LEFT(RIGHT(I825,2),1))</f>
        <v>0</v>
      </c>
    </row>
    <row r="826" spans="9:23">
      <c r="I826" s="45" t="s">
        <v>1625</v>
      </c>
      <c r="J826" s="17">
        <f t="shared" ref="J826:J828" si="3690">HEX2DEC(I826)</f>
        <v>7246</v>
      </c>
      <c r="K826" s="49">
        <f t="shared" ref="K826" si="3691">J826*$B$3</f>
        <v>587.14337999999998</v>
      </c>
      <c r="L826" s="49">
        <f t="shared" ref="L826" si="3692">K826+K827+K828</f>
        <v>248254220635.14337</v>
      </c>
      <c r="M826" s="50">
        <f t="shared" ref="M826" si="3693">J829+1</f>
        <v>5</v>
      </c>
      <c r="N826" s="49">
        <f t="shared" ref="N826" si="3694">IF(AND($M826=1,$K829=1,$M830=1,$K833=0),$L830-$L826,IF(AND($M826=1,$K829=1,$M834=1,$K837=0),$L834-$L826,IF(AND($M826=1,$K829=1,$M838=1,$K841=0),$L838-$L826,IF(AND($M826=1,$K829=1,$M842=1,$K845=0),$L842-$L826,0))))</f>
        <v>0</v>
      </c>
      <c r="O826" s="49">
        <f t="shared" ref="O826" si="3695">IF(AND($M826=1,$K829=1,$M830=2,$K833=1),$L830-$L826,IF(AND($M826=1,$K829=1,$M834=2,$K837=1),$L834-$L826,IF(AND($M826=1,$K829=1,$M838=2,$K841=1),$L838-$L826,IF(AND($M826=1,$K829=1,$M842=2,$K845=1),$L842-$L826,0))))</f>
        <v>0</v>
      </c>
      <c r="P826" s="49">
        <f t="shared" ref="P826" si="3696">IF(AND($M826=2,$K829=1,$M830=2,$K833=0),$L830-$L826,IF(AND($M826=2,$K829=1,$M834=2,$K837=0),$L834-$L826,IF(AND($M826=2,$K829=1,$M838=2,$K841=0),$L838-$L826,IF(AND($M826=2,$K829=1,$M842=2,$K845=0),$L842-$L826,0))))</f>
        <v>0</v>
      </c>
      <c r="Q826" s="49">
        <f t="shared" ref="Q826" si="3697">IF(AND($M826=2,$K829=1,$M830=3,$K833=1),$L830-$L826,IF(AND($M826=2,$K829=1,$M834=3,$K837=1),$L834-$L826,IF(AND($M826=2,$K829=1,$M838=3,$K841=1),$L838-$L826,IF(AND($M826=2,$K829=1,$M842=3,$K845=1),$L842-$L826,0))))</f>
        <v>0</v>
      </c>
      <c r="R826" s="49">
        <f t="shared" ref="R826" si="3698">IF(AND($M826=3,$K829=1,$M830=3,$K833=0),$L830-$L826,IF(AND($M826=3,$K829=1,$M834=3,$K837=0),$L834-$L826,IF(AND($M826=3,$K829=1,$M838=3,$K841=0),$L838-$L826,IF(AND($M826=3,$K829=1,$M842=3,$K845=0),$L842-$L826,0))))</f>
        <v>0</v>
      </c>
      <c r="S826" s="49">
        <f t="shared" ref="S826" si="3699">IF(AND($M826=3,$K829=1,$M830=4,$K833=1),$L830-$L826,IF(AND($M826=3,$K829=1,$M834=4,$K837=1),$L834-$L826,IF(AND($M826=3,$K829=1,$M838=4,$K841=1),$L838-$L826,IF(AND($M826=3,$K829=1,$M842=4,$K845=1),$L842-$L826,0))))</f>
        <v>0</v>
      </c>
      <c r="T826" s="49">
        <f t="shared" ref="T826" si="3700">IF(AND($M826=4,$K829=1,$M830=4,$K833=0),$L830-$L826,IF(AND($M826=4,$K829=1,$M834=4,$K837=0),$L834-$L826,IF(AND($M828=3,$K829=1,$M838=4,$K841=0),$L838-$L826,IF(AND($M826=4,$K829=1,$M842=4,$K845=0),$L842-$L826,0))))</f>
        <v>0</v>
      </c>
      <c r="U826" s="49">
        <f t="shared" ref="U826" si="3701">IF(AND($M826=4,$K829=1,$M830=5,$K833=1),$L830-$L826,IF(AND($M826=4,$K829=1,$M834=5,$K837=1),$L834-$L826,IF(AND($M826=4,$K829=1,$M838=5,$K841=1),$L838-$L826,IF(AND($M826=4,$K829=1,$M842=5,$K845=1),$L842-$L826,0))))</f>
        <v>0</v>
      </c>
      <c r="V826" s="49">
        <f t="shared" ref="V826" si="3702">IF(AND($M826=5,$K829=1,$M830=5,$K833=0),$L830-$L826,IF(AND($M826=5,$K829=1,$M834=5,$K837=0),$L834-$L826,IF(AND($M828=5,$K829=1,$M838=5,$K841=0),$L838-$L826,IF(AND($M826=5,$K829=1,$M842=5,$K845=0),$L842-$L826,0))))</f>
        <v>1005.6872253417969</v>
      </c>
      <c r="W826" s="49">
        <f t="shared" ref="W826" si="3703">IF(AND($M826=5,$K829=1,$M830=1,$K833=1),$L830-$L826,IF(AND($M826=5,$K829=1,$M834=1,$K837=1),$L834-$L826,IF(AND($M826=5,$K829=1,$M838=1,$K841=1),$L838-$L826,IF(AND($M826=5,$K829=1,$M842=1,$K845=1),$L842-$L826,0))))</f>
        <v>0</v>
      </c>
    </row>
    <row r="827" spans="9:23">
      <c r="I827" s="45" t="s">
        <v>1626</v>
      </c>
      <c r="J827" s="17">
        <f t="shared" si="3690"/>
        <v>31777506</v>
      </c>
      <c r="K827" s="49">
        <f t="shared" ref="K827" si="3704">J827*$B$2</f>
        <v>254220048</v>
      </c>
      <c r="L827" s="49"/>
    </row>
    <row r="828" spans="9:23">
      <c r="I828" s="45" t="s">
        <v>1615</v>
      </c>
      <c r="J828" s="17">
        <f t="shared" si="3690"/>
        <v>248</v>
      </c>
      <c r="K828" s="49">
        <f t="shared" ref="K828" si="3705">J828*1000000000</f>
        <v>248000000000</v>
      </c>
      <c r="L828" s="49"/>
    </row>
    <row r="829" spans="9:23">
      <c r="I829" s="45" t="s">
        <v>481</v>
      </c>
      <c r="J829" s="17">
        <f t="shared" ref="J829" si="3706">HEX2DEC(RIGHT(I829))</f>
        <v>4</v>
      </c>
      <c r="K829" s="49">
        <f t="shared" ref="K829" si="3707">HEX2DEC(LEFT(RIGHT(I829,2),1))</f>
        <v>1</v>
      </c>
    </row>
    <row r="830" spans="9:23">
      <c r="I830" s="45" t="s">
        <v>1254</v>
      </c>
      <c r="J830" s="17">
        <f t="shared" ref="J830:J832" si="3708">HEX2DEC(I830)</f>
        <v>7020</v>
      </c>
      <c r="K830" s="49">
        <f t="shared" ref="K830" si="3709">J830*$B$3</f>
        <v>568.8306</v>
      </c>
      <c r="L830" s="49">
        <f t="shared" ref="L830" si="3710">K830+K831+K832</f>
        <v>248254221640.8306</v>
      </c>
      <c r="M830" s="50">
        <f t="shared" ref="M830" si="3711">J833+1</f>
        <v>5</v>
      </c>
      <c r="N830" s="49">
        <f t="shared" ref="N830" si="3712">IF(AND($M830=1,$K833=1,$M834=1,$K837=0),$L834-$L830,IF(AND($M830=1,$K833=1,$M838=1,$K841=0),$L838-$L830,IF(AND($M830=1,$K833=1,$M842=1,$K845=0),$L842-$L830,IF(AND($M830=1,$K833=1,$M846=1,$K849=0),$L846-$L830,0))))</f>
        <v>0</v>
      </c>
      <c r="O830" s="49">
        <f t="shared" ref="O830" si="3713">IF(AND($M830=1,$K833=1,$M834=2,$K837=1),$L834-$L830,IF(AND($M830=1,$K833=1,$M838=2,$K841=1),$L838-$L830,IF(AND($M830=1,$K833=1,$M842=2,$K845=1),$L842-$L830,IF(AND($M830=1,$K833=1,$M846=2,$K849=1),$L846-$L830,0))))</f>
        <v>0</v>
      </c>
      <c r="P830" s="49">
        <f t="shared" ref="P830" si="3714">IF(AND($M830=2,$K833=1,$M834=2,$K837=0),$L834-$L830,IF(AND($M830=2,$K833=1,$M838=2,$K841=0),$L838-$L830,IF(AND($M830=2,$K833=1,$M842=2,$K845=0),$L842-$L830,IF(AND($M830=2,$K833=1,$M846=2,$K849=0),$L846-$L830,0))))</f>
        <v>0</v>
      </c>
      <c r="Q830" s="49">
        <f t="shared" ref="Q830" si="3715">IF(AND($M830=2,$K833=1,$M834=3,$K837=1),$L834-$L830,IF(AND($M830=2,$K833=1,$M838=3,$K841=1),$L838-$L830,IF(AND($M830=2,$K833=1,$M842=3,$K845=1),$L842-$L830,IF(AND($M830=2,$K833=1,$M846=3,$K849=1),$L846-$L830,0))))</f>
        <v>0</v>
      </c>
      <c r="R830" s="49">
        <f t="shared" ref="R830" si="3716">IF(AND($M830=3,$K833=1,$M834=3,$K837=0),$L834-$L830,IF(AND($M830=3,$K833=1,$M838=3,$K841=0),$L838-$L830,IF(AND($M830=3,$K833=1,$M842=3,$K845=0),$L842-$L830,IF(AND($M830=3,$K833=1,$M846=3,$K849=0),$L846-$L830,0))))</f>
        <v>0</v>
      </c>
      <c r="S830" s="49">
        <f t="shared" ref="S830" si="3717">IF(AND($M830=3,$K833=1,$M834=4,$K837=1),$L834-$L830,IF(AND($M830=3,$K833=1,$M838=4,$K841=1),$L838-$L830,IF(AND($M830=3,$K833=1,$M842=4,$K845=1),$L842-$L830,IF(AND($M830=3,$K833=1,$M846=4,$K849=1),$L846-$L830,0))))</f>
        <v>0</v>
      </c>
      <c r="T830" s="49">
        <f t="shared" ref="T830" si="3718">IF(AND($M830=4,$K833=1,$M834=4,$K837=0),$L834-$L830,IF(AND($M830=4,$K833=1,$M838=4,$K841=0),$L838-$L830,IF(AND($M832=3,$K833=1,$M842=4,$K845=0),$L842-$L830,IF(AND($M830=4,$K833=1,$M846=4,$K849=0),$L846-$L830,0))))</f>
        <v>0</v>
      </c>
      <c r="U830" s="49">
        <f t="shared" ref="U830" si="3719">IF(AND($M830=4,$K833=1,$M834=5,$K837=1),$L834-$L830,IF(AND($M830=4,$K833=1,$M838=5,$K841=1),$L838-$L830,IF(AND($M830=4,$K833=1,$M842=5,$K845=1),$L842-$L830,IF(AND($M830=4,$K833=1,$M846=5,$K849=1),$L846-$L830,0))))</f>
        <v>0</v>
      </c>
      <c r="V830" s="49">
        <f t="shared" ref="V830" si="3720">IF(AND($M830=5,$K833=1,$M834=5,$K837=0),$L834-$L830,IF(AND($M830=5,$K833=1,$M838=5,$K841=0),$L838-$L830,IF(AND($M832=5,$K833=1,$M842=5,$K845=0),$L842-$L830,IF(AND($M830=5,$K833=1,$M846=5,$K849=0),$L846-$L830,0))))</f>
        <v>0</v>
      </c>
      <c r="W830" s="49">
        <f t="shared" ref="W830" si="3721">IF(AND($M830=5,$K833=1,$M834=1,$K837=1),$L834-$L830,IF(AND($M830=5,$K833=1,$M838=1,$K841=1),$L838-$L830,IF(AND($M830=5,$K833=1,$M842=1,$K845=1),$L842-$L830,IF(AND($M830=5,$K833=1,$M846=1,$K849=1),$L846-$L830,0))))</f>
        <v>0</v>
      </c>
    </row>
    <row r="831" spans="9:23">
      <c r="I831" s="45" t="s">
        <v>1627</v>
      </c>
      <c r="J831" s="17">
        <f t="shared" si="3708"/>
        <v>31777634</v>
      </c>
      <c r="K831" s="49">
        <f t="shared" ref="K831" si="3722">J831*$B$2</f>
        <v>254221072</v>
      </c>
      <c r="L831" s="49"/>
    </row>
    <row r="832" spans="9:23">
      <c r="I832" s="45" t="s">
        <v>1615</v>
      </c>
      <c r="J832" s="17">
        <f t="shared" si="3708"/>
        <v>248</v>
      </c>
      <c r="K832" s="49">
        <f t="shared" ref="K832" si="3723">J832*1000000000</f>
        <v>248000000000</v>
      </c>
      <c r="L832" s="49"/>
    </row>
    <row r="833" spans="9:23">
      <c r="I833" s="45" t="s">
        <v>1226</v>
      </c>
      <c r="J833" s="17">
        <f t="shared" ref="J833" si="3724">HEX2DEC(RIGHT(I833))</f>
        <v>4</v>
      </c>
      <c r="K833" s="49">
        <f t="shared" ref="K833" si="3725">HEX2DEC(LEFT(RIGHT(I833,2),1))</f>
        <v>0</v>
      </c>
    </row>
    <row r="834" spans="9:23">
      <c r="I834" s="45" t="s">
        <v>1232</v>
      </c>
      <c r="J834" s="17">
        <f t="shared" ref="J834:J836" si="3726">HEX2DEC(I834)</f>
        <v>5010</v>
      </c>
      <c r="K834" s="49">
        <f t="shared" ref="K834" si="3727">J834*$B$3</f>
        <v>405.96030000000002</v>
      </c>
      <c r="L834" s="49">
        <f t="shared" ref="L834" si="3728">K834+K835+K836</f>
        <v>249254217893.9603</v>
      </c>
      <c r="M834" s="50">
        <f t="shared" ref="M834" si="3729">J837+1</f>
        <v>2</v>
      </c>
      <c r="N834" s="49">
        <f t="shared" ref="N834" si="3730">IF(AND($M834=1,$K837=1,$M838=1,$K841=0),$L838-$L834,IF(AND($M834=1,$K837=1,$M842=1,$K845=0),$L842-$L834,IF(AND($M834=1,$K837=1,$M846=1,$K849=0),$L846-$L834,IF(AND($M834=1,$K837=1,$M850=1,$K853=0),$L850-$L834,0))))</f>
        <v>0</v>
      </c>
      <c r="O834" s="49">
        <f t="shared" ref="O834" si="3731">IF(AND($M834=1,$K837=1,$M838=2,$K841=1),$L838-$L834,IF(AND($M834=1,$K837=1,$M842=2,$K845=1),$L842-$L834,IF(AND($M834=1,$K837=1,$M846=2,$K849=1),$L846-$L834,IF(AND($M834=1,$K837=1,$M850=2,$K853=1),$L850-$L834,0))))</f>
        <v>0</v>
      </c>
      <c r="P834" s="49">
        <f t="shared" ref="P834" si="3732">IF(AND($M834=2,$K837=1,$M838=2,$K841=0),$L838-$L834,IF(AND($M834=2,$K837=1,$M842=2,$K845=0),$L842-$L834,IF(AND($M834=2,$K837=1,$M846=2,$K849=0),$L846-$L834,IF(AND($M834=2,$K837=1,$M850=2,$K853=0),$L850-$L834,0))))</f>
        <v>1020.4346923828125</v>
      </c>
      <c r="Q834" s="49">
        <f t="shared" ref="Q834" si="3733">IF(AND($M834=2,$K837=1,$M838=3,$K841=1),$L838-$L834,IF(AND($M834=2,$K837=1,$M842=3,$K845=1),$L842-$L834,IF(AND($M834=2,$K837=1,$M846=3,$K849=1),$L846-$L834,IF(AND($M834=2,$K837=1,$M850=3,$K853=1),$L850-$L834,0))))</f>
        <v>545.06024169921875</v>
      </c>
      <c r="R834" s="49">
        <f t="shared" ref="R834" si="3734">IF(AND($M834=3,$K837=1,$M838=3,$K841=0),$L838-$L834,IF(AND($M834=3,$K837=1,$M842=3,$K845=0),$L842-$L834,IF(AND($M834=3,$K837=1,$M846=3,$K849=0),$L846-$L834,IF(AND($M834=3,$K837=1,$M850=3,$K853=0),$L850-$L834,0))))</f>
        <v>0</v>
      </c>
      <c r="S834" s="49">
        <f t="shared" ref="S834" si="3735">IF(AND($M834=3,$K837=1,$M838=4,$K841=1),$L838-$L834,IF(AND($M834=3,$K837=1,$M842=4,$K845=1),$L842-$L834,IF(AND($M834=3,$K837=1,$M846=4,$K849=1),$L846-$L834,IF(AND($M834=3,$K837=1,$M850=4,$K853=1),$L850-$L834,0))))</f>
        <v>0</v>
      </c>
      <c r="T834" s="49">
        <f t="shared" ref="T834" si="3736">IF(AND($M834=4,$K837=1,$M838=4,$K841=0),$L838-$L834,IF(AND($M834=4,$K837=1,$M842=4,$K845=0),$L842-$L834,IF(AND($M836=3,$K837=1,$M846=4,$K849=0),$L846-$L834,IF(AND($M834=4,$K837=1,$M850=4,$K853=0),$L850-$L834,0))))</f>
        <v>0</v>
      </c>
      <c r="U834" s="49">
        <f t="shared" ref="U834" si="3737">IF(AND($M834=4,$K837=1,$M838=5,$K841=1),$L838-$L834,IF(AND($M834=4,$K837=1,$M842=5,$K845=1),$L842-$L834,IF(AND($M834=4,$K837=1,$M846=5,$K849=1),$L846-$L834,IF(AND($M834=4,$K837=1,$M850=5,$K853=1),$L850-$L834,0))))</f>
        <v>0</v>
      </c>
      <c r="V834" s="49">
        <f t="shared" ref="V834" si="3738">IF(AND($M834=5,$K837=1,$M838=5,$K841=0),$L838-$L834,IF(AND($M834=5,$K837=1,$M842=5,$K845=0),$L842-$L834,IF(AND($M836=5,$K837=1,$M846=5,$K849=0),$L846-$L834,IF(AND($M834=5,$K837=1,$M850=5,$K853=0),$L850-$L834,0))))</f>
        <v>0</v>
      </c>
      <c r="W834" s="49">
        <f t="shared" ref="W834" si="3739">IF(AND($M834=5,$K837=1,$M838=1,$K841=1),$L838-$L834,IF(AND($M834=5,$K837=1,$M842=1,$K845=1),$L842-$L834,IF(AND($M834=5,$K837=1,$M846=1,$K849=1),$L846-$L834,IF(AND($M834=5,$K837=1,$M850=1,$K853=1),$L850-$L834,0))))</f>
        <v>0</v>
      </c>
    </row>
    <row r="835" spans="9:23">
      <c r="I835" s="45" t="s">
        <v>1628</v>
      </c>
      <c r="J835" s="17">
        <f t="shared" si="3726"/>
        <v>31777186</v>
      </c>
      <c r="K835" s="49">
        <f t="shared" ref="K835" si="3740">J835*$B$2</f>
        <v>254217488</v>
      </c>
      <c r="L835" s="49"/>
    </row>
    <row r="836" spans="9:23">
      <c r="I836" s="45" t="s">
        <v>1629</v>
      </c>
      <c r="J836" s="17">
        <f t="shared" si="3726"/>
        <v>249</v>
      </c>
      <c r="K836" s="49">
        <f t="shared" ref="K836" si="3741">J836*1000000000</f>
        <v>249000000000</v>
      </c>
      <c r="L836" s="49"/>
    </row>
    <row r="837" spans="9:23">
      <c r="I837" s="45" t="s">
        <v>437</v>
      </c>
      <c r="J837" s="17">
        <f t="shared" ref="J837" si="3742">HEX2DEC(RIGHT(I837))</f>
        <v>1</v>
      </c>
      <c r="K837" s="49">
        <f t="shared" ref="K837" si="3743">HEX2DEC(LEFT(RIGHT(I837,2),1))</f>
        <v>1</v>
      </c>
    </row>
    <row r="838" spans="9:23">
      <c r="I838" s="45" t="s">
        <v>1630</v>
      </c>
      <c r="J838" s="17">
        <f t="shared" ref="J838:J840" si="3744">HEX2DEC(I838)</f>
        <v>5418</v>
      </c>
      <c r="K838" s="49">
        <f t="shared" ref="K838" si="3745">J838*$B$3</f>
        <v>439.02054000000004</v>
      </c>
      <c r="L838" s="49">
        <f t="shared" ref="L838" si="3746">K838+K839+K840</f>
        <v>249254218439.02054</v>
      </c>
      <c r="M838" s="50">
        <f t="shared" ref="M838" si="3747">J841+1</f>
        <v>3</v>
      </c>
      <c r="N838" s="49">
        <f t="shared" ref="N838" si="3748">IF(AND($M838=1,$K841=1,$M842=1,$K845=0),$L842-$L838,IF(AND($M838=1,$K841=1,$M846=1,$K849=0),$L846-$L838,IF(AND($M838=1,$K841=1,$M850=1,$K853=0),$L850-$L838,IF(AND($M838=1,$K841=1,$M854=1,$K857=0),$L854-$L838,0))))</f>
        <v>0</v>
      </c>
      <c r="O838" s="49">
        <f t="shared" ref="O838" si="3749">IF(AND($M838=1,$K841=1,$M842=2,$K845=1),$L842-$L838,IF(AND($M838=1,$K841=1,$M846=2,$K849=1),$L846-$L838,IF(AND($M838=1,$K841=1,$M850=2,$K853=1),$L850-$L838,IF(AND($M838=1,$K841=1,$M854=2,$K857=1),$L854-$L838,0))))</f>
        <v>0</v>
      </c>
      <c r="P838" s="49">
        <f t="shared" ref="P838" si="3750">IF(AND($M838=2,$K841=1,$M842=2,$K845=0),$L842-$L838,IF(AND($M838=2,$K841=1,$M846=2,$K849=0),$L846-$L838,IF(AND($M838=2,$K841=1,$M850=2,$K853=0),$L850-$L838,IF(AND($M838=2,$K841=1,$M854=2,$K857=0),$L854-$L838,0))))</f>
        <v>0</v>
      </c>
      <c r="Q838" s="49">
        <f t="shared" ref="Q838" si="3751">IF(AND($M838=2,$K841=1,$M842=3,$K845=1),$L842-$L838,IF(AND($M838=2,$K841=1,$M846=3,$K849=1),$L846-$L838,IF(AND($M838=2,$K841=1,$M850=3,$K853=1),$L850-$L838,IF(AND($M838=2,$K841=1,$M854=3,$K857=1),$L854-$L838,0))))</f>
        <v>0</v>
      </c>
      <c r="R838" s="49">
        <f t="shared" ref="R838" si="3752">IF(AND($M838=3,$K841=1,$M842=3,$K845=0),$L842-$L838,IF(AND($M838=3,$K841=1,$M846=3,$K849=0),$L846-$L838,IF(AND($M838=3,$K841=1,$M850=3,$K853=0),$L850-$L838,IF(AND($M838=3,$K841=1,$M854=3,$K857=0),$L854-$L838,0))))</f>
        <v>962.255126953125</v>
      </c>
      <c r="S838" s="49">
        <f t="shared" ref="S838" si="3753">IF(AND($M838=3,$K841=1,$M842=4,$K845=1),$L842-$L838,IF(AND($M838=3,$K841=1,$M846=4,$K849=1),$L846-$L838,IF(AND($M838=3,$K841=1,$M850=4,$K853=1),$L850-$L838,IF(AND($M838=3,$K841=1,$M854=4,$K857=1),$L854-$L838,0))))</f>
        <v>9450.8774108886719</v>
      </c>
      <c r="T838" s="49">
        <f t="shared" ref="T838" si="3754">IF(AND($M838=4,$K841=1,$M842=4,$K845=0),$L842-$L838,IF(AND($M838=4,$K841=1,$M846=4,$K849=0),$L846-$L838,IF(AND($M840=3,$K841=1,$M850=4,$K853=0),$L850-$L838,IF(AND($M838=4,$K841=1,$M854=4,$K857=0),$L854-$L838,0))))</f>
        <v>0</v>
      </c>
      <c r="U838" s="49">
        <f t="shared" ref="U838" si="3755">IF(AND($M838=4,$K841=1,$M842=5,$K845=1),$L842-$L838,IF(AND($M838=4,$K841=1,$M846=5,$K849=1),$L846-$L838,IF(AND($M838=4,$K841=1,$M850=5,$K853=1),$L850-$L838,IF(AND($M838=4,$K841=1,$M854=5,$K857=1),$L854-$L838,0))))</f>
        <v>0</v>
      </c>
      <c r="V838" s="49">
        <f t="shared" ref="V838" si="3756">IF(AND($M838=5,$K841=1,$M842=5,$K845=0),$L842-$L838,IF(AND($M838=5,$K841=1,$M846=5,$K849=0),$L846-$L838,IF(AND($M840=5,$K841=1,$M850=5,$K853=0),$L850-$L838,IF(AND($M838=5,$K841=1,$M854=5,$K857=0),$L854-$L838,0))))</f>
        <v>0</v>
      </c>
      <c r="W838" s="49">
        <f t="shared" ref="W838" si="3757">IF(AND($M838=5,$K841=1,$M842=1,$K845=1),$L842-$L838,IF(AND($M838=5,$K841=1,$M846=1,$K849=1),$L846-$L838,IF(AND($M838=5,$K841=1,$M850=1,$K853=1),$L850-$L838,IF(AND($M838=5,$K841=1,$M854=1,$K857=1),$L854-$L838,0))))</f>
        <v>0</v>
      </c>
    </row>
    <row r="839" spans="9:23">
      <c r="I839" s="45" t="s">
        <v>1631</v>
      </c>
      <c r="J839" s="17">
        <f t="shared" si="3744"/>
        <v>31777250</v>
      </c>
      <c r="K839" s="49">
        <f t="shared" ref="K839" si="3758">J839*$B$2</f>
        <v>254218000</v>
      </c>
      <c r="L839" s="49"/>
    </row>
    <row r="840" spans="9:23">
      <c r="I840" s="45" t="s">
        <v>1629</v>
      </c>
      <c r="J840" s="17">
        <f t="shared" si="3744"/>
        <v>249</v>
      </c>
      <c r="K840" s="49">
        <f t="shared" ref="K840" si="3759">J840*1000000000</f>
        <v>249000000000</v>
      </c>
      <c r="L840" s="49"/>
    </row>
    <row r="841" spans="9:23">
      <c r="I841" s="45" t="s">
        <v>482</v>
      </c>
      <c r="J841" s="17">
        <f t="shared" ref="J841" si="3760">HEX2DEC(RIGHT(I841))</f>
        <v>2</v>
      </c>
      <c r="K841" s="49">
        <f t="shared" ref="K841" si="3761">HEX2DEC(LEFT(RIGHT(I841,2),1))</f>
        <v>1</v>
      </c>
    </row>
    <row r="842" spans="9:23">
      <c r="I842" s="45" t="s">
        <v>1632</v>
      </c>
      <c r="J842" s="17">
        <f t="shared" ref="J842:J844" si="3762">HEX2DEC(I842)</f>
        <v>4966</v>
      </c>
      <c r="K842" s="49">
        <f t="shared" ref="K842" si="3763">J842*$B$3</f>
        <v>402.39498000000003</v>
      </c>
      <c r="L842" s="49">
        <f t="shared" ref="L842" si="3764">K842+K843+K844</f>
        <v>249254218914.39499</v>
      </c>
      <c r="M842" s="50">
        <f t="shared" ref="M842" si="3765">J845+1</f>
        <v>2</v>
      </c>
      <c r="N842" s="49">
        <f t="shared" ref="N842" si="3766">IF(AND($M842=1,$K845=1,$M846=1,$K849=0),$L846-$L842,IF(AND($M842=1,$K845=1,$M850=1,$K853=0),$L850-$L842,IF(AND($M842=1,$K845=1,$M854=1,$K857=0),$L854-$L842,IF(AND($M842=1,$K845=1,$M858=1,$K861=0),$L858-$L842,0))))</f>
        <v>0</v>
      </c>
      <c r="O842" s="49">
        <f t="shared" ref="O842" si="3767">IF(AND($M842=1,$K845=1,$M846=2,$K849=1),$L846-$L842,IF(AND($M842=1,$K845=1,$M850=2,$K853=1),$L850-$L842,IF(AND($M842=1,$K845=1,$M854=2,$K857=1),$L854-$L842,IF(AND($M842=1,$K845=1,$M858=2,$K861=1),$L858-$L842,0))))</f>
        <v>0</v>
      </c>
      <c r="P842" s="49">
        <f t="shared" ref="P842" si="3768">IF(AND($M842=2,$K845=1,$M846=2,$K849=0),$L846-$L842,IF(AND($M842=2,$K845=1,$M850=2,$K853=0),$L850-$L842,IF(AND($M842=2,$K845=1,$M854=2,$K857=0),$L854-$L842,IF(AND($M842=2,$K845=1,$M858=2,$K861=0),$L858-$L842,0))))</f>
        <v>0</v>
      </c>
      <c r="Q842" s="49">
        <f t="shared" ref="Q842" si="3769">IF(AND($M842=2,$K845=1,$M846=3,$K849=1),$L846-$L842,IF(AND($M842=2,$K845=1,$M850=3,$K853=1),$L850-$L842,IF(AND($M842=2,$K845=1,$M854=3,$K857=1),$L854-$L842,IF(AND($M842=2,$K845=1,$M858=3,$K861=1),$L858-$L842,0))))</f>
        <v>0</v>
      </c>
      <c r="R842" s="49">
        <f t="shared" ref="R842" si="3770">IF(AND($M842=3,$K845=1,$M846=3,$K849=0),$L846-$L842,IF(AND($M842=3,$K845=1,$M850=3,$K853=0),$L850-$L842,IF(AND($M842=3,$K845=1,$M854=3,$K857=0),$L854-$L842,IF(AND($M842=3,$K845=1,$M858=3,$K861=0),$L858-$L842,0))))</f>
        <v>0</v>
      </c>
      <c r="S842" s="49">
        <f t="shared" ref="S842" si="3771">IF(AND($M842=3,$K845=1,$M846=4,$K849=1),$L846-$L842,IF(AND($M842=3,$K845=1,$M850=4,$K853=1),$L850-$L842,IF(AND($M842=3,$K845=1,$M854=4,$K857=1),$L854-$L842,IF(AND($M842=3,$K845=1,$M858=4,$K861=1),$L858-$L842,0))))</f>
        <v>0</v>
      </c>
      <c r="T842" s="49">
        <f t="shared" ref="T842" si="3772">IF(AND($M842=4,$K845=1,$M846=4,$K849=0),$L846-$L842,IF(AND($M842=4,$K845=1,$M850=4,$K853=0),$L850-$L842,IF(AND($M844=3,$K845=1,$M854=4,$K857=0),$L854-$L842,IF(AND($M842=4,$K845=1,$M858=4,$K861=0),$L858-$L842,0))))</f>
        <v>0</v>
      </c>
      <c r="U842" s="49">
        <f t="shared" ref="U842" si="3773">IF(AND($M842=4,$K845=1,$M846=5,$K849=1),$L846-$L842,IF(AND($M842=4,$K845=1,$M850=5,$K853=1),$L850-$L842,IF(AND($M842=4,$K845=1,$M854=5,$K857=1),$L854-$L842,IF(AND($M842=4,$K845=1,$M858=5,$K861=1),$L858-$L842,0))))</f>
        <v>0</v>
      </c>
      <c r="V842" s="49">
        <f t="shared" ref="V842" si="3774">IF(AND($M842=5,$K845=1,$M846=5,$K849=0),$L846-$L842,IF(AND($M842=5,$K845=1,$M850=5,$K853=0),$L850-$L842,IF(AND($M844=5,$K845=1,$M854=5,$K857=0),$L854-$L842,IF(AND($M842=5,$K845=1,$M858=5,$K861=0),$L858-$L842,0))))</f>
        <v>0</v>
      </c>
      <c r="W842" s="49">
        <f t="shared" ref="W842" si="3775">IF(AND($M842=5,$K845=1,$M846=1,$K849=1),$L846-$L842,IF(AND($M842=5,$K845=1,$M850=1,$K853=1),$L850-$L842,IF(AND($M842=5,$K845=1,$M854=1,$K857=1),$L854-$L842,IF(AND($M842=5,$K845=1,$M858=1,$K861=1),$L858-$L842,0))))</f>
        <v>0</v>
      </c>
    </row>
    <row r="843" spans="9:23">
      <c r="I843" s="45" t="s">
        <v>1633</v>
      </c>
      <c r="J843" s="17">
        <f t="shared" si="3762"/>
        <v>31777314</v>
      </c>
      <c r="K843" s="49">
        <f t="shared" ref="K843" si="3776">J843*$B$2</f>
        <v>254218512</v>
      </c>
      <c r="L843" s="49"/>
    </row>
    <row r="844" spans="9:23">
      <c r="I844" s="45" t="s">
        <v>1629</v>
      </c>
      <c r="J844" s="17">
        <f t="shared" si="3762"/>
        <v>249</v>
      </c>
      <c r="K844" s="49">
        <f t="shared" ref="K844" si="3777">J844*1000000000</f>
        <v>249000000000</v>
      </c>
      <c r="L844" s="49"/>
    </row>
    <row r="845" spans="9:23">
      <c r="I845" s="45" t="s">
        <v>484</v>
      </c>
      <c r="J845" s="17">
        <f t="shared" ref="J845" si="3778">HEX2DEC(RIGHT(I845))</f>
        <v>1</v>
      </c>
      <c r="K845" s="49">
        <f t="shared" ref="K845" si="3779">HEX2DEC(LEFT(RIGHT(I845,2),1))</f>
        <v>0</v>
      </c>
    </row>
    <row r="846" spans="9:23">
      <c r="I846" s="45" t="s">
        <v>1240</v>
      </c>
      <c r="J846" s="17">
        <f t="shared" ref="J846:J848" si="3780">HEX2DEC(I846)</f>
        <v>4656</v>
      </c>
      <c r="K846" s="49">
        <f t="shared" ref="K846" si="3781">J846*$B$3</f>
        <v>377.27568000000002</v>
      </c>
      <c r="L846" s="49">
        <f t="shared" ref="L846" si="3782">K846+K847+K848</f>
        <v>249254219401.27567</v>
      </c>
      <c r="M846" s="50">
        <f t="shared" ref="M846" si="3783">J849+1</f>
        <v>3</v>
      </c>
      <c r="N846" s="49">
        <f t="shared" ref="N846" si="3784">IF(AND($M846=1,$K849=1,$M850=1,$K853=0),$L850-$L846,IF(AND($M846=1,$K849=1,$M854=1,$K857=0),$L854-$L846,IF(AND($M846=1,$K849=1,$M858=1,$K861=0),$L858-$L846,IF(AND($M846=1,$K849=1,$M862=1,$K865=0),$L862-$L846,0))))</f>
        <v>0</v>
      </c>
      <c r="O846" s="49">
        <f t="shared" ref="O846" si="3785">IF(AND($M846=1,$K849=1,$M850=2,$K853=1),$L850-$L846,IF(AND($M846=1,$K849=1,$M854=2,$K857=1),$L854-$L846,IF(AND($M846=1,$K849=1,$M858=2,$K861=1),$L858-$L846,IF(AND($M846=1,$K849=1,$M862=2,$K865=1),$L862-$L846,0))))</f>
        <v>0</v>
      </c>
      <c r="P846" s="49">
        <f t="shared" ref="P846" si="3786">IF(AND($M846=2,$K849=1,$M850=2,$K853=0),$L850-$L846,IF(AND($M846=2,$K849=1,$M854=2,$K857=0),$L854-$L846,IF(AND($M846=2,$K849=1,$M858=2,$K861=0),$L858-$L846,IF(AND($M846=2,$K849=1,$M862=2,$K865=0),$L862-$L846,0))))</f>
        <v>0</v>
      </c>
      <c r="Q846" s="49">
        <f t="shared" ref="Q846" si="3787">IF(AND($M846=2,$K849=1,$M850=3,$K853=1),$L850-$L846,IF(AND($M846=2,$K849=1,$M854=3,$K857=1),$L854-$L846,IF(AND($M846=2,$K849=1,$M858=3,$K861=1),$L858-$L846,IF(AND($M846=2,$K849=1,$M862=3,$K865=1),$L862-$L846,0))))</f>
        <v>0</v>
      </c>
      <c r="R846" s="49">
        <f t="shared" ref="R846" si="3788">IF(AND($M846=3,$K849=1,$M850=3,$K853=0),$L850-$L846,IF(AND($M846=3,$K849=1,$M854=3,$K857=0),$L854-$L846,IF(AND($M846=3,$K849=1,$M858=3,$K861=0),$L858-$L846,IF(AND($M846=3,$K849=1,$M862=3,$K865=0),$L862-$L846,0))))</f>
        <v>0</v>
      </c>
      <c r="S846" s="49">
        <f t="shared" ref="S846" si="3789">IF(AND($M846=3,$K849=1,$M850=4,$K853=1),$L850-$L846,IF(AND($M846=3,$K849=1,$M854=4,$K857=1),$L854-$L846,IF(AND($M846=3,$K849=1,$M858=4,$K861=1),$L858-$L846,IF(AND($M846=3,$K849=1,$M862=4,$K865=1),$L862-$L846,0))))</f>
        <v>0</v>
      </c>
      <c r="T846" s="49">
        <f t="shared" ref="T846" si="3790">IF(AND($M846=4,$K849=1,$M850=4,$K853=0),$L850-$L846,IF(AND($M846=4,$K849=1,$M854=4,$K857=0),$L854-$L846,IF(AND($M848=3,$K849=1,$M858=4,$K861=0),$L858-$L846,IF(AND($M846=4,$K849=1,$M862=4,$K865=0),$L862-$L846,0))))</f>
        <v>0</v>
      </c>
      <c r="U846" s="49">
        <f t="shared" ref="U846" si="3791">IF(AND($M846=4,$K849=1,$M850=5,$K853=1),$L850-$L846,IF(AND($M846=4,$K849=1,$M854=5,$K857=1),$L854-$L846,IF(AND($M846=4,$K849=1,$M858=5,$K861=1),$L858-$L846,IF(AND($M846=4,$K849=1,$M862=5,$K865=1),$L862-$L846,0))))</f>
        <v>0</v>
      </c>
      <c r="V846" s="49">
        <f t="shared" ref="V846" si="3792">IF(AND($M846=5,$K849=1,$M850=5,$K853=0),$L850-$L846,IF(AND($M846=5,$K849=1,$M854=5,$K857=0),$L854-$L846,IF(AND($M848=5,$K849=1,$M858=5,$K861=0),$L858-$L846,IF(AND($M846=5,$K849=1,$M862=5,$K865=0),$L862-$L846,0))))</f>
        <v>0</v>
      </c>
      <c r="W846" s="49">
        <f t="shared" ref="W846" si="3793">IF(AND($M846=5,$K849=1,$M850=1,$K853=1),$L850-$L846,IF(AND($M846=5,$K849=1,$M854=1,$K857=1),$L854-$L846,IF(AND($M846=5,$K849=1,$M858=1,$K861=1),$L858-$L846,IF(AND($M846=5,$K849=1,$M862=1,$K865=1),$L862-$L846,0))))</f>
        <v>0</v>
      </c>
    </row>
    <row r="847" spans="9:23">
      <c r="I847" s="45" t="s">
        <v>1634</v>
      </c>
      <c r="J847" s="17">
        <f t="shared" si="3780"/>
        <v>31777378</v>
      </c>
      <c r="K847" s="49">
        <f t="shared" ref="K847" si="3794">J847*$B$2</f>
        <v>254219024</v>
      </c>
      <c r="L847" s="49"/>
    </row>
    <row r="848" spans="9:23">
      <c r="I848" s="45" t="s">
        <v>1629</v>
      </c>
      <c r="J848" s="17">
        <f t="shared" si="3780"/>
        <v>249</v>
      </c>
      <c r="K848" s="49">
        <f t="shared" ref="K848" si="3795">J848*1000000000</f>
        <v>249000000000</v>
      </c>
      <c r="L848" s="49"/>
    </row>
    <row r="849" spans="9:23">
      <c r="I849" s="45" t="s">
        <v>706</v>
      </c>
      <c r="J849" s="17">
        <f t="shared" ref="J849" si="3796">HEX2DEC(RIGHT(I849))</f>
        <v>2</v>
      </c>
      <c r="K849" s="49">
        <f t="shared" ref="K849" si="3797">HEX2DEC(LEFT(RIGHT(I849,2),1))</f>
        <v>0</v>
      </c>
    </row>
    <row r="850" spans="9:23">
      <c r="I850" s="45" t="s">
        <v>1635</v>
      </c>
      <c r="J850" s="17">
        <f t="shared" ref="J850:J852" si="3798">HEX2DEC(I850)</f>
        <v>1998</v>
      </c>
      <c r="K850" s="49">
        <f t="shared" ref="K850" si="3799">J850*$B$3</f>
        <v>161.89794000000001</v>
      </c>
      <c r="L850" s="49">
        <f t="shared" ref="L850" si="3800">K850+K851+K852</f>
        <v>249254227889.89795</v>
      </c>
      <c r="M850" s="50">
        <f t="shared" ref="M850" si="3801">J853+1</f>
        <v>4</v>
      </c>
      <c r="N850" s="49">
        <f t="shared" ref="N850" si="3802">IF(AND($M850=1,$K853=1,$M854=1,$K857=0),$L854-$L850,IF(AND($M850=1,$K853=1,$M858=1,$K861=0),$L858-$L850,IF(AND($M850=1,$K853=1,$M862=1,$K865=0),$L862-$L850,IF(AND($M850=1,$K853=1,$M866=1,$K869=0),$L866-$L850,0))))</f>
        <v>0</v>
      </c>
      <c r="O850" s="49">
        <f t="shared" ref="O850" si="3803">IF(AND($M850=1,$K853=1,$M854=2,$K857=1),$L854-$L850,IF(AND($M850=1,$K853=1,$M858=2,$K861=1),$L858-$L850,IF(AND($M850=1,$K853=1,$M862=2,$K865=1),$L862-$L850,IF(AND($M850=1,$K853=1,$M866=2,$K869=1),$L866-$L850,0))))</f>
        <v>0</v>
      </c>
      <c r="P850" s="49">
        <f t="shared" ref="P850" si="3804">IF(AND($M850=2,$K853=1,$M854=2,$K857=0),$L854-$L850,IF(AND($M850=2,$K853=1,$M858=2,$K861=0),$L858-$L850,IF(AND($M850=2,$K853=1,$M862=2,$K865=0),$L862-$L850,IF(AND($M850=2,$K853=1,$M866=2,$K869=0),$L866-$L850,0))))</f>
        <v>0</v>
      </c>
      <c r="Q850" s="49">
        <f t="shared" ref="Q850" si="3805">IF(AND($M850=2,$K853=1,$M854=3,$K857=1),$L854-$L850,IF(AND($M850=2,$K853=1,$M858=3,$K861=1),$L858-$L850,IF(AND($M850=2,$K853=1,$M862=3,$K865=1),$L862-$L850,IF(AND($M850=2,$K853=1,$M866=3,$K869=1),$L866-$L850,0))))</f>
        <v>0</v>
      </c>
      <c r="R850" s="49">
        <f t="shared" ref="R850" si="3806">IF(AND($M850=3,$K853=1,$M854=3,$K857=0),$L854-$L850,IF(AND($M850=3,$K853=1,$M858=3,$K861=0),$L858-$L850,IF(AND($M850=3,$K853=1,$M862=3,$K865=0),$L862-$L850,IF(AND($M850=3,$K853=1,$M866=3,$K869=0),$L866-$L850,0))))</f>
        <v>0</v>
      </c>
      <c r="S850" s="49">
        <f t="shared" ref="S850" si="3807">IF(AND($M850=3,$K853=1,$M854=4,$K857=1),$L854-$L850,IF(AND($M850=3,$K853=1,$M858=4,$K861=1),$L858-$L850,IF(AND($M850=3,$K853=1,$M862=4,$K865=1),$L862-$L850,IF(AND($M850=3,$K853=1,$M866=4,$K869=1),$L866-$L850,0))))</f>
        <v>0</v>
      </c>
      <c r="T850" s="49">
        <f t="shared" ref="T850" si="3808">IF(AND($M850=4,$K853=1,$M854=4,$K857=0),$L854-$L850,IF(AND($M850=4,$K853=1,$M858=4,$K861=0),$L858-$L850,IF(AND($M852=3,$K853=1,$M862=4,$K865=0),$L862-$L850,IF(AND($M850=4,$K853=1,$M866=4,$K869=0),$L866-$L850,0))))</f>
        <v>1020.5967407226562</v>
      </c>
      <c r="U850" s="49">
        <f t="shared" ref="U850" si="3809">IF(AND($M850=4,$K853=1,$M854=5,$K857=1),$L854-$L850,IF(AND($M850=4,$K853=1,$M858=5,$K861=1),$L858-$L850,IF(AND($M850=4,$K853=1,$M862=5,$K865=1),$L862-$L850,IF(AND($M850=4,$K853=1,$M866=5,$K869=1),$L866-$L850,0))))</f>
        <v>12324.625549316406</v>
      </c>
      <c r="V850" s="49">
        <f t="shared" ref="V850" si="3810">IF(AND($M850=5,$K853=1,$M854=5,$K857=0),$L854-$L850,IF(AND($M850=5,$K853=1,$M858=5,$K861=0),$L858-$L850,IF(AND($M852=5,$K853=1,$M862=5,$K865=0),$L862-$L850,IF(AND($M850=5,$K853=1,$M866=5,$K869=0),$L866-$L850,0))))</f>
        <v>0</v>
      </c>
      <c r="W850" s="49">
        <f t="shared" ref="W850" si="3811">IF(AND($M850=5,$K853=1,$M854=1,$K857=1),$L854-$L850,IF(AND($M850=5,$K853=1,$M858=1,$K861=1),$L858-$L850,IF(AND($M850=5,$K853=1,$M862=1,$K865=1),$L862-$L850,IF(AND($M850=5,$K853=1,$M866=1,$K869=1),$L866-$L850,0))))</f>
        <v>0</v>
      </c>
    </row>
    <row r="851" spans="9:23">
      <c r="I851" s="45" t="s">
        <v>1636</v>
      </c>
      <c r="J851" s="17">
        <f t="shared" si="3798"/>
        <v>31778466</v>
      </c>
      <c r="K851" s="49">
        <f t="shared" ref="K851" si="3812">J851*$B$2</f>
        <v>254227728</v>
      </c>
      <c r="L851" s="49"/>
    </row>
    <row r="852" spans="9:23">
      <c r="I852" s="45" t="s">
        <v>1629</v>
      </c>
      <c r="J852" s="17">
        <f t="shared" si="3798"/>
        <v>249</v>
      </c>
      <c r="K852" s="49">
        <f t="shared" ref="K852" si="3813">J852*1000000000</f>
        <v>249000000000</v>
      </c>
      <c r="L852" s="49"/>
    </row>
    <row r="853" spans="9:23">
      <c r="I853" s="45" t="s">
        <v>491</v>
      </c>
      <c r="J853" s="17">
        <f t="shared" ref="J853" si="3814">HEX2DEC(RIGHT(I853))</f>
        <v>3</v>
      </c>
      <c r="K853" s="49">
        <f t="shared" ref="K853" si="3815">HEX2DEC(LEFT(RIGHT(I853,2),1))</f>
        <v>1</v>
      </c>
    </row>
    <row r="854" spans="9:23">
      <c r="I854" s="45" t="s">
        <v>1637</v>
      </c>
      <c r="J854" s="17">
        <f t="shared" ref="J854:J856" si="3816">HEX2DEC(I854)</f>
        <v>1956</v>
      </c>
      <c r="K854" s="49">
        <f t="shared" ref="K854" si="3817">J854*$B$3</f>
        <v>158.49468000000002</v>
      </c>
      <c r="L854" s="49">
        <f t="shared" ref="L854" si="3818">K854+K855+K856</f>
        <v>249254228910.49469</v>
      </c>
      <c r="M854" s="50">
        <f t="shared" ref="M854" si="3819">J857+1</f>
        <v>4</v>
      </c>
      <c r="N854" s="49">
        <f t="shared" ref="N854" si="3820">IF(AND($M854=1,$K857=1,$M858=1,$K861=0),$L858-$L854,IF(AND($M854=1,$K857=1,$M862=1,$K865=0),$L862-$L854,IF(AND($M854=1,$K857=1,$M866=1,$K869=0),$L866-$L854,IF(AND($M854=1,$K857=1,$M870=1,$K873=0),$L870-$L854,0))))</f>
        <v>0</v>
      </c>
      <c r="O854" s="49">
        <f t="shared" ref="O854" si="3821">IF(AND($M854=1,$K857=1,$M858=2,$K861=1),$L858-$L854,IF(AND($M854=1,$K857=1,$M862=2,$K865=1),$L862-$L854,IF(AND($M854=1,$K857=1,$M866=2,$K869=1),$L866-$L854,IF(AND($M854=1,$K857=1,$M870=2,$K873=1),$L870-$L854,0))))</f>
        <v>0</v>
      </c>
      <c r="P854" s="49">
        <f t="shared" ref="P854" si="3822">IF(AND($M854=2,$K857=1,$M858=2,$K861=0),$L858-$L854,IF(AND($M854=2,$K857=1,$M862=2,$K865=0),$L862-$L854,IF(AND($M854=2,$K857=1,$M866=2,$K869=0),$L866-$L854,IF(AND($M854=2,$K857=1,$M870=2,$K873=0),$L870-$L854,0))))</f>
        <v>0</v>
      </c>
      <c r="Q854" s="49">
        <f t="shared" ref="Q854" si="3823">IF(AND($M854=2,$K857=1,$M858=3,$K861=1),$L858-$L854,IF(AND($M854=2,$K857=1,$M862=3,$K865=1),$L862-$L854,IF(AND($M854=2,$K857=1,$M866=3,$K869=1),$L866-$L854,IF(AND($M854=2,$K857=1,$M870=3,$K873=1),$L870-$L854,0))))</f>
        <v>0</v>
      </c>
      <c r="R854" s="49">
        <f t="shared" ref="R854" si="3824">IF(AND($M854=3,$K857=1,$M858=3,$K861=0),$L858-$L854,IF(AND($M854=3,$K857=1,$M862=3,$K865=0),$L862-$L854,IF(AND($M854=3,$K857=1,$M866=3,$K869=0),$L866-$L854,IF(AND($M854=3,$K857=1,$M870=3,$K873=0),$L870-$L854,0))))</f>
        <v>0</v>
      </c>
      <c r="S854" s="49">
        <f t="shared" ref="S854" si="3825">IF(AND($M854=3,$K857=1,$M858=4,$K861=1),$L858-$L854,IF(AND($M854=3,$K857=1,$M862=4,$K865=1),$L862-$L854,IF(AND($M854=3,$K857=1,$M866=4,$K869=1),$L866-$L854,IF(AND($M854=3,$K857=1,$M870=4,$K873=1),$L870-$L854,0))))</f>
        <v>0</v>
      </c>
      <c r="T854" s="49">
        <f t="shared" ref="T854" si="3826">IF(AND($M854=4,$K857=1,$M858=4,$K861=0),$L858-$L854,IF(AND($M854=4,$K857=1,$M862=4,$K865=0),$L862-$L854,IF(AND($M856=3,$K857=1,$M866=4,$K869=0),$L866-$L854,IF(AND($M854=4,$K857=1,$M870=4,$K873=0),$L870-$L854,0))))</f>
        <v>0</v>
      </c>
      <c r="U854" s="49">
        <f t="shared" ref="U854" si="3827">IF(AND($M854=4,$K857=1,$M858=5,$K861=1),$L858-$L854,IF(AND($M854=4,$K857=1,$M862=5,$K865=1),$L862-$L854,IF(AND($M854=4,$K857=1,$M866=5,$K869=1),$L866-$L854,IF(AND($M854=4,$K857=1,$M870=5,$K873=1),$L870-$L854,0))))</f>
        <v>0</v>
      </c>
      <c r="V854" s="49">
        <f t="shared" ref="V854" si="3828">IF(AND($M854=5,$K857=1,$M858=5,$K861=0),$L858-$L854,IF(AND($M854=5,$K857=1,$M862=5,$K865=0),$L862-$L854,IF(AND($M856=5,$K857=1,$M866=5,$K869=0),$L866-$L854,IF(AND($M854=5,$K857=1,$M870=5,$K873=0),$L870-$L854,0))))</f>
        <v>0</v>
      </c>
      <c r="W854" s="49">
        <f t="shared" ref="W854" si="3829">IF(AND($M854=5,$K857=1,$M858=1,$K861=1),$L858-$L854,IF(AND($M854=5,$K857=1,$M862=1,$K865=1),$L862-$L854,IF(AND($M854=5,$K857=1,$M866=1,$K869=1),$L866-$L854,IF(AND($M854=5,$K857=1,$M870=1,$K873=1),$L870-$L854,0))))</f>
        <v>0</v>
      </c>
    </row>
    <row r="855" spans="9:23">
      <c r="I855" s="45" t="s">
        <v>1638</v>
      </c>
      <c r="J855" s="17">
        <f t="shared" si="3816"/>
        <v>31778594</v>
      </c>
      <c r="K855" s="49">
        <f t="shared" ref="K855" si="3830">J855*$B$2</f>
        <v>254228752</v>
      </c>
      <c r="L855" s="49"/>
    </row>
    <row r="856" spans="9:23">
      <c r="I856" s="45" t="s">
        <v>1629</v>
      </c>
      <c r="J856" s="17">
        <f t="shared" si="3816"/>
        <v>249</v>
      </c>
      <c r="K856" s="49">
        <f t="shared" ref="K856" si="3831">J856*1000000000</f>
        <v>249000000000</v>
      </c>
      <c r="L856" s="49"/>
    </row>
    <row r="857" spans="9:23">
      <c r="I857" s="45" t="s">
        <v>1225</v>
      </c>
      <c r="J857" s="17">
        <f t="shared" ref="J857" si="3832">HEX2DEC(RIGHT(I857))</f>
        <v>3</v>
      </c>
      <c r="K857" s="49">
        <f t="shared" ref="K857" si="3833">HEX2DEC(LEFT(RIGHT(I857,2),1))</f>
        <v>0</v>
      </c>
    </row>
    <row r="858" spans="9:23">
      <c r="I858" s="45" t="s">
        <v>1639</v>
      </c>
      <c r="J858" s="17">
        <f t="shared" ref="J858:J860" si="3834">HEX2DEC(I858)</f>
        <v>2450</v>
      </c>
      <c r="K858" s="49">
        <f t="shared" ref="K858" si="3835">J858*$B$3</f>
        <v>198.52350000000001</v>
      </c>
      <c r="L858" s="49">
        <f t="shared" ref="L858" si="3836">K858+K859+K860</f>
        <v>249254240214.5235</v>
      </c>
      <c r="M858" s="50">
        <f t="shared" ref="M858" si="3837">J861+1</f>
        <v>5</v>
      </c>
      <c r="N858" s="49">
        <f t="shared" ref="N858" si="3838">IF(AND($M858=1,$K861=1,$M862=1,$K865=0),$L862-$L858,IF(AND($M858=1,$K861=1,$M866=1,$K869=0),$L866-$L858,IF(AND($M858=1,$K861=1,$M870=1,$K873=0),$L870-$L858,IF(AND($M858=1,$K861=1,$M874=1,$K877=0),$L874-$L858,0))))</f>
        <v>0</v>
      </c>
      <c r="O858" s="49">
        <f t="shared" ref="O858" si="3839">IF(AND($M858=1,$K861=1,$M862=2,$K865=1),$L862-$L858,IF(AND($M858=1,$K861=1,$M866=2,$K869=1),$L866-$L858,IF(AND($M858=1,$K861=1,$M870=2,$K873=1),$L870-$L858,IF(AND($M858=1,$K861=1,$M874=2,$K877=1),$L874-$L858,0))))</f>
        <v>0</v>
      </c>
      <c r="P858" s="49">
        <f t="shared" ref="P858" si="3840">IF(AND($M858=2,$K861=1,$M862=2,$K865=0),$L862-$L858,IF(AND($M858=2,$K861=1,$M866=2,$K869=0),$L866-$L858,IF(AND($M858=2,$K861=1,$M870=2,$K873=0),$L870-$L858,IF(AND($M858=2,$K861=1,$M874=2,$K877=0),$L874-$L858,0))))</f>
        <v>0</v>
      </c>
      <c r="Q858" s="49">
        <f t="shared" ref="Q858" si="3841">IF(AND($M858=2,$K861=1,$M862=3,$K865=1),$L862-$L858,IF(AND($M858=2,$K861=1,$M866=3,$K869=1),$L866-$L858,IF(AND($M858=2,$K861=1,$M870=3,$K873=1),$L870-$L858,IF(AND($M858=2,$K861=1,$M874=3,$K877=1),$L874-$L858,0))))</f>
        <v>0</v>
      </c>
      <c r="R858" s="49">
        <f t="shared" ref="R858" si="3842">IF(AND($M858=3,$K861=1,$M862=3,$K865=0),$L862-$L858,IF(AND($M858=3,$K861=1,$M866=3,$K869=0),$L866-$L858,IF(AND($M858=3,$K861=1,$M870=3,$K873=0),$L870-$L858,IF(AND($M858=3,$K861=1,$M874=3,$K877=0),$L874-$L858,0))))</f>
        <v>0</v>
      </c>
      <c r="S858" s="49">
        <f t="shared" ref="S858" si="3843">IF(AND($M858=3,$K861=1,$M862=4,$K865=1),$L862-$L858,IF(AND($M858=3,$K861=1,$M866=4,$K869=1),$L866-$L858,IF(AND($M858=3,$K861=1,$M870=4,$K873=1),$L870-$L858,IF(AND($M858=3,$K861=1,$M874=4,$K877=1),$L874-$L858,0))))</f>
        <v>0</v>
      </c>
      <c r="T858" s="49">
        <f t="shared" ref="T858" si="3844">IF(AND($M858=4,$K861=1,$M862=4,$K865=0),$L862-$L858,IF(AND($M858=4,$K861=1,$M866=4,$K869=0),$L866-$L858,IF(AND($M860=3,$K861=1,$M870=4,$K873=0),$L870-$L858,IF(AND($M858=4,$K861=1,$M874=4,$K877=0),$L874-$L858,0))))</f>
        <v>0</v>
      </c>
      <c r="U858" s="49">
        <f t="shared" ref="U858" si="3845">IF(AND($M858=4,$K861=1,$M862=5,$K865=1),$L862-$L858,IF(AND($M858=4,$K861=1,$M866=5,$K869=1),$L866-$L858,IF(AND($M858=4,$K861=1,$M870=5,$K873=1),$L870-$L858,IF(AND($M858=4,$K861=1,$M874=5,$K877=1),$L874-$L858,0))))</f>
        <v>0</v>
      </c>
      <c r="V858" s="49">
        <f t="shared" ref="V858" si="3846">IF(AND($M858=5,$K861=1,$M862=5,$K865=0),$L862-$L858,IF(AND($M858=5,$K861=1,$M866=5,$K869=0),$L866-$L858,IF(AND($M860=5,$K861=1,$M870=5,$K873=0),$L870-$L858,IF(AND($M858=5,$K861=1,$M874=5,$K877=0),$L874-$L858,0))))</f>
        <v>1006.4975280761719</v>
      </c>
      <c r="W858" s="49">
        <f t="shared" ref="W858" si="3847">IF(AND($M858=5,$K861=1,$M862=1,$K865=1),$L862-$L858,IF(AND($M858=5,$K861=1,$M866=1,$K869=1),$L866-$L858,IF(AND($M858=5,$K861=1,$M870=1,$K873=1),$L870-$L858,IF(AND($M858=5,$K861=1,$M874=1,$K877=1),$L874-$L858,0))))</f>
        <v>0</v>
      </c>
    </row>
    <row r="859" spans="9:23">
      <c r="I859" s="45" t="s">
        <v>1640</v>
      </c>
      <c r="J859" s="17">
        <f t="shared" si="3834"/>
        <v>31780002</v>
      </c>
      <c r="K859" s="49">
        <f t="shared" ref="K859" si="3848">J859*$B$2</f>
        <v>254240016</v>
      </c>
      <c r="L859" s="49"/>
    </row>
    <row r="860" spans="9:23">
      <c r="I860" s="45" t="s">
        <v>1629</v>
      </c>
      <c r="J860" s="17">
        <f t="shared" si="3834"/>
        <v>249</v>
      </c>
      <c r="K860" s="49">
        <f t="shared" ref="K860" si="3849">J860*1000000000</f>
        <v>249000000000</v>
      </c>
      <c r="L860" s="49"/>
    </row>
    <row r="861" spans="9:23">
      <c r="I861" s="45" t="s">
        <v>481</v>
      </c>
      <c r="J861" s="17">
        <f t="shared" ref="J861" si="3850">HEX2DEC(RIGHT(I861))</f>
        <v>4</v>
      </c>
      <c r="K861" s="49">
        <f t="shared" ref="K861" si="3851">HEX2DEC(LEFT(RIGHT(I861,2),1))</f>
        <v>1</v>
      </c>
    </row>
    <row r="862" spans="9:23">
      <c r="I862" s="45" t="s">
        <v>1641</v>
      </c>
      <c r="J862" s="17">
        <f t="shared" ref="J862:J864" si="3852">HEX2DEC(I862)</f>
        <v>2234</v>
      </c>
      <c r="K862" s="49">
        <f t="shared" ref="K862" si="3853">J862*$B$3</f>
        <v>181.02102000000002</v>
      </c>
      <c r="L862" s="49">
        <f t="shared" ref="L862" si="3854">K862+K863+K864</f>
        <v>249254241221.02103</v>
      </c>
      <c r="M862" s="50">
        <f t="shared" ref="M862" si="3855">J865+1</f>
        <v>5</v>
      </c>
      <c r="N862" s="49">
        <f t="shared" ref="N862" si="3856">IF(AND($M862=1,$K865=1,$M866=1,$K869=0),$L866-$L862,IF(AND($M862=1,$K865=1,$M870=1,$K873=0),$L870-$L862,IF(AND($M862=1,$K865=1,$M874=1,$K877=0),$L874-$L862,IF(AND($M862=1,$K865=1,$M878=1,$K881=0),$L878-$L862,0))))</f>
        <v>0</v>
      </c>
      <c r="O862" s="49">
        <f t="shared" ref="O862" si="3857">IF(AND($M862=1,$K865=1,$M866=2,$K869=1),$L866-$L862,IF(AND($M862=1,$K865=1,$M870=2,$K873=1),$L870-$L862,IF(AND($M862=1,$K865=1,$M874=2,$K877=1),$L874-$L862,IF(AND($M862=1,$K865=1,$M878=2,$K881=1),$L878-$L862,0))))</f>
        <v>0</v>
      </c>
      <c r="P862" s="49">
        <f t="shared" ref="P862" si="3858">IF(AND($M862=2,$K865=1,$M866=2,$K869=0),$L866-$L862,IF(AND($M862=2,$K865=1,$M870=2,$K873=0),$L870-$L862,IF(AND($M862=2,$K865=1,$M874=2,$K877=0),$L874-$L862,IF(AND($M862=2,$K865=1,$M878=2,$K881=0),$L878-$L862,0))))</f>
        <v>0</v>
      </c>
      <c r="Q862" s="49">
        <f t="shared" ref="Q862" si="3859">IF(AND($M862=2,$K865=1,$M866=3,$K869=1),$L866-$L862,IF(AND($M862=2,$K865=1,$M870=3,$K873=1),$L870-$L862,IF(AND($M862=2,$K865=1,$M874=3,$K877=1),$L874-$L862,IF(AND($M862=2,$K865=1,$M878=3,$K881=1),$L878-$L862,0))))</f>
        <v>0</v>
      </c>
      <c r="R862" s="49">
        <f t="shared" ref="R862" si="3860">IF(AND($M862=3,$K865=1,$M866=3,$K869=0),$L866-$L862,IF(AND($M862=3,$K865=1,$M870=3,$K873=0),$L870-$L862,IF(AND($M862=3,$K865=1,$M874=3,$K877=0),$L874-$L862,IF(AND($M862=3,$K865=1,$M878=3,$K881=0),$L878-$L862,0))))</f>
        <v>0</v>
      </c>
      <c r="S862" s="49">
        <f t="shared" ref="S862" si="3861">IF(AND($M862=3,$K865=1,$M866=4,$K869=1),$L866-$L862,IF(AND($M862=3,$K865=1,$M870=4,$K873=1),$L870-$L862,IF(AND($M862=3,$K865=1,$M874=4,$K877=1),$L874-$L862,IF(AND($M862=3,$K865=1,$M878=4,$K881=1),$L878-$L862,0))))</f>
        <v>0</v>
      </c>
      <c r="T862" s="49">
        <f t="shared" ref="T862" si="3862">IF(AND($M862=4,$K865=1,$M866=4,$K869=0),$L866-$L862,IF(AND($M862=4,$K865=1,$M870=4,$K873=0),$L870-$L862,IF(AND($M864=3,$K865=1,$M874=4,$K877=0),$L874-$L862,IF(AND($M862=4,$K865=1,$M878=4,$K881=0),$L878-$L862,0))))</f>
        <v>0</v>
      </c>
      <c r="U862" s="49">
        <f t="shared" ref="U862" si="3863">IF(AND($M862=4,$K865=1,$M866=5,$K869=1),$L866-$L862,IF(AND($M862=4,$K865=1,$M870=5,$K873=1),$L870-$L862,IF(AND($M862=4,$K865=1,$M874=5,$K877=1),$L874-$L862,IF(AND($M862=4,$K865=1,$M878=5,$K881=1),$L878-$L862,0))))</f>
        <v>0</v>
      </c>
      <c r="V862" s="49">
        <f t="shared" ref="V862" si="3864">IF(AND($M862=5,$K865=1,$M866=5,$K869=0),$L866-$L862,IF(AND($M862=5,$K865=1,$M870=5,$K873=0),$L870-$L862,IF(AND($M864=5,$K865=1,$M874=5,$K877=0),$L874-$L862,IF(AND($M862=5,$K865=1,$M878=5,$K881=0),$L878-$L862,0))))</f>
        <v>0</v>
      </c>
      <c r="W862" s="49">
        <f t="shared" ref="W862" si="3865">IF(AND($M862=5,$K865=1,$M866=1,$K869=1),$L866-$L862,IF(AND($M862=5,$K865=1,$M870=1,$K873=1),$L870-$L862,IF(AND($M862=5,$K865=1,$M874=1,$K877=1),$L874-$L862,IF(AND($M862=5,$K865=1,$M878=1,$K881=1),$L878-$L862,0))))</f>
        <v>0</v>
      </c>
    </row>
    <row r="863" spans="9:23">
      <c r="I863" s="45" t="s">
        <v>1642</v>
      </c>
      <c r="J863" s="17">
        <f t="shared" si="3852"/>
        <v>31780130</v>
      </c>
      <c r="K863" s="49">
        <f t="shared" ref="K863" si="3866">J863*$B$2</f>
        <v>254241040</v>
      </c>
      <c r="L863" s="49"/>
    </row>
    <row r="864" spans="9:23">
      <c r="I864" s="45" t="s">
        <v>1629</v>
      </c>
      <c r="J864" s="17">
        <f t="shared" si="3852"/>
        <v>249</v>
      </c>
      <c r="K864" s="49">
        <f t="shared" ref="K864" si="3867">J864*1000000000</f>
        <v>249000000000</v>
      </c>
      <c r="L864" s="49"/>
    </row>
    <row r="865" spans="9:23">
      <c r="I865" s="45" t="s">
        <v>1226</v>
      </c>
      <c r="J865" s="17">
        <f t="shared" ref="J865" si="3868">HEX2DEC(RIGHT(I865))</f>
        <v>4</v>
      </c>
      <c r="K865" s="49">
        <f t="shared" ref="K865" si="3869">HEX2DEC(LEFT(RIGHT(I865,2),1))</f>
        <v>0</v>
      </c>
    </row>
    <row r="866" spans="9:23">
      <c r="I866" s="45" t="s">
        <v>1643</v>
      </c>
      <c r="J866" s="17">
        <f t="shared" ref="J866:J868" si="3870">HEX2DEC(I866)</f>
        <v>6681</v>
      </c>
      <c r="K866" s="49">
        <f t="shared" ref="K866" si="3871">J866*$B$3</f>
        <v>541.36143000000004</v>
      </c>
      <c r="L866" s="49">
        <f t="shared" ref="L866" si="3872">K866+K867+K868</f>
        <v>250254236973.36142</v>
      </c>
      <c r="M866" s="50">
        <f t="shared" ref="M866" si="3873">J869+1</f>
        <v>2</v>
      </c>
      <c r="N866" s="49">
        <f t="shared" ref="N866" si="3874">IF(AND($M866=1,$K869=1,$M870=1,$K873=0),$L870-$L866,IF(AND($M866=1,$K869=1,$M874=1,$K877=0),$L874-$L866,IF(AND($M866=1,$K869=1,$M878=1,$K881=0),$L878-$L866,IF(AND($M866=1,$K869=1,$M882=1,$K885=0),$L882-$L866,0))))</f>
        <v>0</v>
      </c>
      <c r="O866" s="49">
        <f t="shared" ref="O866" si="3875">IF(AND($M866=1,$K869=1,$M870=2,$K873=1),$L870-$L866,IF(AND($M866=1,$K869=1,$M874=2,$K877=1),$L874-$L866,IF(AND($M866=1,$K869=1,$M878=2,$K881=1),$L878-$L866,IF(AND($M866=1,$K869=1,$M882=2,$K885=1),$L882-$L866,0))))</f>
        <v>0</v>
      </c>
      <c r="P866" s="49">
        <f t="shared" ref="P866" si="3876">IF(AND($M866=2,$K869=1,$M870=2,$K873=0),$L870-$L866,IF(AND($M866=2,$K869=1,$M874=2,$K877=0),$L874-$L866,IF(AND($M866=2,$K869=1,$M878=2,$K881=0),$L878-$L866,IF(AND($M866=2,$K869=1,$M882=2,$K885=0),$L882-$L866,0))))</f>
        <v>1020.5157165527344</v>
      </c>
      <c r="Q866" s="49">
        <f t="shared" ref="Q866" si="3877">IF(AND($M866=2,$K869=1,$M870=3,$K873=1),$L870-$L866,IF(AND($M866=2,$K869=1,$M874=3,$K877=1),$L874-$L866,IF(AND($M866=2,$K869=1,$M878=3,$K881=1),$L878-$L866,IF(AND($M866=2,$K869=1,$M882=3,$K885=1),$L882-$L866,0))))</f>
        <v>544.97921752929687</v>
      </c>
      <c r="R866" s="49">
        <f t="shared" ref="R866" si="3878">IF(AND($M866=3,$K869=1,$M870=3,$K873=0),$L870-$L866,IF(AND($M866=3,$K869=1,$M874=3,$K877=0),$L874-$L866,IF(AND($M866=3,$K869=1,$M878=3,$K881=0),$L878-$L866,IF(AND($M866=3,$K869=1,$M882=3,$K885=0),$L882-$L866,0))))</f>
        <v>0</v>
      </c>
      <c r="S866" s="49">
        <f t="shared" ref="S866" si="3879">IF(AND($M866=3,$K869=1,$M870=4,$K873=1),$L870-$L866,IF(AND($M866=3,$K869=1,$M874=4,$K877=1),$L874-$L866,IF(AND($M866=3,$K869=1,$M878=4,$K881=1),$L878-$L866,IF(AND($M866=3,$K869=1,$M882=4,$K885=1),$L882-$L866,0))))</f>
        <v>0</v>
      </c>
      <c r="T866" s="49">
        <f t="shared" ref="T866" si="3880">IF(AND($M866=4,$K869=1,$M870=4,$K873=0),$L870-$L866,IF(AND($M866=4,$K869=1,$M874=4,$K877=0),$L874-$L866,IF(AND($M868=3,$K869=1,$M878=4,$K881=0),$L878-$L866,IF(AND($M866=4,$K869=1,$M882=4,$K885=0),$L882-$L866,0))))</f>
        <v>0</v>
      </c>
      <c r="U866" s="49">
        <f t="shared" ref="U866" si="3881">IF(AND($M866=4,$K869=1,$M870=5,$K873=1),$L870-$L866,IF(AND($M866=4,$K869=1,$M874=5,$K877=1),$L874-$L866,IF(AND($M866=4,$K869=1,$M878=5,$K881=1),$L878-$L866,IF(AND($M866=4,$K869=1,$M882=5,$K885=1),$L882-$L866,0))))</f>
        <v>0</v>
      </c>
      <c r="V866" s="49">
        <f t="shared" ref="V866" si="3882">IF(AND($M866=5,$K869=1,$M870=5,$K873=0),$L870-$L866,IF(AND($M866=5,$K869=1,$M874=5,$K877=0),$L874-$L866,IF(AND($M868=5,$K869=1,$M878=5,$K881=0),$L878-$L866,IF(AND($M866=5,$K869=1,$M882=5,$K885=0),$L882-$L866,0))))</f>
        <v>0</v>
      </c>
      <c r="W866" s="49">
        <f t="shared" ref="W866" si="3883">IF(AND($M866=5,$K869=1,$M870=1,$K873=1),$L870-$L866,IF(AND($M866=5,$K869=1,$M874=1,$K877=1),$L874-$L866,IF(AND($M866=5,$K869=1,$M878=1,$K881=1),$L878-$L866,IF(AND($M866=5,$K869=1,$M882=1,$K885=1),$L882-$L866,0))))</f>
        <v>0</v>
      </c>
    </row>
    <row r="867" spans="9:23">
      <c r="I867" s="45" t="s">
        <v>1644</v>
      </c>
      <c r="J867" s="17">
        <f t="shared" si="3870"/>
        <v>31779554</v>
      </c>
      <c r="K867" s="49">
        <f t="shared" ref="K867" si="3884">J867*$B$2</f>
        <v>254236432</v>
      </c>
      <c r="L867" s="49"/>
    </row>
    <row r="868" spans="9:23">
      <c r="I868" s="45" t="s">
        <v>1645</v>
      </c>
      <c r="J868" s="17">
        <f t="shared" si="3870"/>
        <v>250</v>
      </c>
      <c r="K868" s="49">
        <f t="shared" ref="K868" si="3885">J868*1000000000</f>
        <v>250000000000</v>
      </c>
      <c r="L868" s="49"/>
    </row>
    <row r="869" spans="9:23">
      <c r="I869" s="45" t="s">
        <v>437</v>
      </c>
      <c r="J869" s="17">
        <f t="shared" ref="J869" si="3886">HEX2DEC(RIGHT(I869))</f>
        <v>1</v>
      </c>
      <c r="K869" s="49">
        <f t="shared" ref="K869" si="3887">HEX2DEC(LEFT(RIGHT(I869,2),1))</f>
        <v>1</v>
      </c>
    </row>
    <row r="870" spans="9:23">
      <c r="I870" s="45" t="s">
        <v>718</v>
      </c>
      <c r="J870" s="17">
        <f t="shared" ref="J870:J872" si="3888">HEX2DEC(I870)</f>
        <v>7088</v>
      </c>
      <c r="K870" s="49">
        <f t="shared" ref="K870" si="3889">J870*$B$3</f>
        <v>574.34064000000001</v>
      </c>
      <c r="L870" s="49">
        <f t="shared" ref="L870" si="3890">K870+K871+K872</f>
        <v>250254237518.34064</v>
      </c>
      <c r="M870" s="50">
        <f t="shared" ref="M870" si="3891">J873+1</f>
        <v>3</v>
      </c>
      <c r="N870" s="49">
        <f t="shared" ref="N870" si="3892">IF(AND($M870=1,$K873=1,$M874=1,$K877=0),$L874-$L870,IF(AND($M870=1,$K873=1,$M878=1,$K881=0),$L878-$L870,IF(AND($M870=1,$K873=1,$M882=1,$K885=0),$L882-$L870,IF(AND($M870=1,$K873=1,$M886=1,$K889=0),$L886-$L870,0))))</f>
        <v>0</v>
      </c>
      <c r="O870" s="49">
        <f t="shared" ref="O870" si="3893">IF(AND($M870=1,$K873=1,$M874=2,$K877=1),$L874-$L870,IF(AND($M870=1,$K873=1,$M878=2,$K881=1),$L878-$L870,IF(AND($M870=1,$K873=1,$M882=2,$K885=1),$L882-$L870,IF(AND($M870=1,$K873=1,$M886=2,$K889=1),$L886-$L870,0))))</f>
        <v>0</v>
      </c>
      <c r="P870" s="49">
        <f t="shared" ref="P870" si="3894">IF(AND($M870=2,$K873=1,$M874=2,$K877=0),$L874-$L870,IF(AND($M870=2,$K873=1,$M878=2,$K881=0),$L878-$L870,IF(AND($M870=2,$K873=1,$M882=2,$K885=0),$L882-$L870,IF(AND($M870=2,$K873=1,$M886=2,$K889=0),$L886-$L870,0))))</f>
        <v>0</v>
      </c>
      <c r="Q870" s="49">
        <f t="shared" ref="Q870" si="3895">IF(AND($M870=2,$K873=1,$M874=3,$K877=1),$L874-$L870,IF(AND($M870=2,$K873=1,$M878=3,$K881=1),$L878-$L870,IF(AND($M870=2,$K873=1,$M882=3,$K885=1),$L882-$L870,IF(AND($M870=2,$K873=1,$M886=3,$K889=1),$L886-$L870,0))))</f>
        <v>0</v>
      </c>
      <c r="R870" s="49">
        <f t="shared" ref="R870" si="3896">IF(AND($M870=3,$K873=1,$M874=3,$K877=0),$L874-$L870,IF(AND($M870=3,$K873=1,$M878=3,$K881=0),$L878-$L870,IF(AND($M870=3,$K873=1,$M882=3,$K885=0),$L882-$L870,IF(AND($M870=3,$K873=1,$M886=3,$K889=0),$L886-$L870,0))))</f>
        <v>962.336181640625</v>
      </c>
      <c r="S870" s="49">
        <f t="shared" ref="S870" si="3897">IF(AND($M870=3,$K873=1,$M874=4,$K877=1),$L874-$L870,IF(AND($M870=3,$K873=1,$M878=4,$K881=1),$L878-$L870,IF(AND($M870=3,$K873=1,$M882=4,$K885=1),$L882-$L870,IF(AND($M870=3,$K873=1,$M886=4,$K889=1),$L886-$L870,0))))</f>
        <v>9451.0394592285156</v>
      </c>
      <c r="T870" s="49">
        <f t="shared" ref="T870" si="3898">IF(AND($M870=4,$K873=1,$M874=4,$K877=0),$L874-$L870,IF(AND($M870=4,$K873=1,$M878=4,$K881=0),$L878-$L870,IF(AND($M872=3,$K873=1,$M882=4,$K885=0),$L882-$L870,IF(AND($M870=4,$K873=1,$M886=4,$K889=0),$L886-$L870,0))))</f>
        <v>0</v>
      </c>
      <c r="U870" s="49">
        <f t="shared" ref="U870" si="3899">IF(AND($M870=4,$K873=1,$M874=5,$K877=1),$L874-$L870,IF(AND($M870=4,$K873=1,$M878=5,$K881=1),$L878-$L870,IF(AND($M870=4,$K873=1,$M882=5,$K885=1),$L882-$L870,IF(AND($M870=4,$K873=1,$M886=5,$K889=1),$L886-$L870,0))))</f>
        <v>0</v>
      </c>
      <c r="V870" s="49">
        <f t="shared" ref="V870" si="3900">IF(AND($M870=5,$K873=1,$M874=5,$K877=0),$L874-$L870,IF(AND($M870=5,$K873=1,$M878=5,$K881=0),$L878-$L870,IF(AND($M872=5,$K873=1,$M882=5,$K885=0),$L882-$L870,IF(AND($M870=5,$K873=1,$M886=5,$K889=0),$L886-$L870,0))))</f>
        <v>0</v>
      </c>
      <c r="W870" s="49">
        <f t="shared" ref="W870" si="3901">IF(AND($M870=5,$K873=1,$M874=1,$K877=1),$L874-$L870,IF(AND($M870=5,$K873=1,$M878=1,$K881=1),$L878-$L870,IF(AND($M870=5,$K873=1,$M882=1,$K885=1),$L882-$L870,IF(AND($M870=5,$K873=1,$M886=1,$K889=1),$L886-$L870,0))))</f>
        <v>0</v>
      </c>
    </row>
    <row r="871" spans="9:23">
      <c r="I871" s="45" t="s">
        <v>1646</v>
      </c>
      <c r="J871" s="17">
        <f t="shared" si="3888"/>
        <v>31779618</v>
      </c>
      <c r="K871" s="49">
        <f t="shared" ref="K871" si="3902">J871*$B$2</f>
        <v>254236944</v>
      </c>
      <c r="L871" s="49"/>
    </row>
    <row r="872" spans="9:23">
      <c r="I872" s="45" t="s">
        <v>1645</v>
      </c>
      <c r="J872" s="17">
        <f t="shared" si="3888"/>
        <v>250</v>
      </c>
      <c r="K872" s="49">
        <f t="shared" ref="K872" si="3903">J872*1000000000</f>
        <v>250000000000</v>
      </c>
      <c r="L872" s="49"/>
    </row>
    <row r="873" spans="9:23">
      <c r="I873" s="45" t="s">
        <v>482</v>
      </c>
      <c r="J873" s="17">
        <f t="shared" ref="J873" si="3904">HEX2DEC(RIGHT(I873))</f>
        <v>2</v>
      </c>
      <c r="K873" s="49">
        <f t="shared" ref="K873" si="3905">HEX2DEC(LEFT(RIGHT(I873,2),1))</f>
        <v>1</v>
      </c>
    </row>
    <row r="874" spans="9:23">
      <c r="I874" s="45" t="s">
        <v>1647</v>
      </c>
      <c r="J874" s="17">
        <f t="shared" ref="J874:J876" si="3906">HEX2DEC(I874)</f>
        <v>6638</v>
      </c>
      <c r="K874" s="49">
        <f t="shared" ref="K874" si="3907">J874*$B$3</f>
        <v>537.87714000000005</v>
      </c>
      <c r="L874" s="49">
        <f t="shared" ref="L874" si="3908">K874+K875+K876</f>
        <v>250254237993.87714</v>
      </c>
      <c r="M874" s="50">
        <f t="shared" ref="M874" si="3909">J877+1</f>
        <v>2</v>
      </c>
      <c r="N874" s="49">
        <f t="shared" ref="N874" si="3910">IF(AND($M874=1,$K877=1,$M878=1,$K881=0),$L878-$L874,IF(AND($M874=1,$K877=1,$M882=1,$K885=0),$L882-$L874,IF(AND($M874=1,$K877=1,$M886=1,$K889=0),$L886-$L874,IF(AND($M874=1,$K877=1,$M890=1,$K893=0),$L890-$L874,0))))</f>
        <v>0</v>
      </c>
      <c r="O874" s="49">
        <f t="shared" ref="O874" si="3911">IF(AND($M874=1,$K877=1,$M878=2,$K881=1),$L878-$L874,IF(AND($M874=1,$K877=1,$M882=2,$K885=1),$L882-$L874,IF(AND($M874=1,$K877=1,$M886=2,$K889=1),$L886-$L874,IF(AND($M874=1,$K877=1,$M890=2,$K893=1),$L890-$L874,0))))</f>
        <v>0</v>
      </c>
      <c r="P874" s="49">
        <f t="shared" ref="P874" si="3912">IF(AND($M874=2,$K877=1,$M878=2,$K881=0),$L878-$L874,IF(AND($M874=2,$K877=1,$M882=2,$K885=0),$L882-$L874,IF(AND($M874=2,$K877=1,$M886=2,$K889=0),$L886-$L874,IF(AND($M874=2,$K877=1,$M890=2,$K893=0),$L890-$L874,0))))</f>
        <v>0</v>
      </c>
      <c r="Q874" s="49">
        <f t="shared" ref="Q874" si="3913">IF(AND($M874=2,$K877=1,$M878=3,$K881=1),$L878-$L874,IF(AND($M874=2,$K877=1,$M882=3,$K885=1),$L882-$L874,IF(AND($M874=2,$K877=1,$M886=3,$K889=1),$L886-$L874,IF(AND($M874=2,$K877=1,$M890=3,$K893=1),$L890-$L874,0))))</f>
        <v>0</v>
      </c>
      <c r="R874" s="49">
        <f t="shared" ref="R874" si="3914">IF(AND($M874=3,$K877=1,$M878=3,$K881=0),$L878-$L874,IF(AND($M874=3,$K877=1,$M882=3,$K885=0),$L882-$L874,IF(AND($M874=3,$K877=1,$M886=3,$K889=0),$L886-$L874,IF(AND($M874=3,$K877=1,$M890=3,$K893=0),$L890-$L874,0))))</f>
        <v>0</v>
      </c>
      <c r="S874" s="49">
        <f t="shared" ref="S874" si="3915">IF(AND($M874=3,$K877=1,$M878=4,$K881=1),$L878-$L874,IF(AND($M874=3,$K877=1,$M882=4,$K885=1),$L882-$L874,IF(AND($M874=3,$K877=1,$M886=4,$K889=1),$L886-$L874,IF(AND($M874=3,$K877=1,$M890=4,$K893=1),$L890-$L874,0))))</f>
        <v>0</v>
      </c>
      <c r="T874" s="49">
        <f t="shared" ref="T874" si="3916">IF(AND($M874=4,$K877=1,$M878=4,$K881=0),$L878-$L874,IF(AND($M874=4,$K877=1,$M882=4,$K885=0),$L882-$L874,IF(AND($M876=3,$K877=1,$M886=4,$K889=0),$L886-$L874,IF(AND($M874=4,$K877=1,$M890=4,$K893=0),$L890-$L874,0))))</f>
        <v>0</v>
      </c>
      <c r="U874" s="49">
        <f t="shared" ref="U874" si="3917">IF(AND($M874=4,$K877=1,$M878=5,$K881=1),$L878-$L874,IF(AND($M874=4,$K877=1,$M882=5,$K885=1),$L882-$L874,IF(AND($M874=4,$K877=1,$M886=5,$K889=1),$L886-$L874,IF(AND($M874=4,$K877=1,$M890=5,$K893=1),$L890-$L874,0))))</f>
        <v>0</v>
      </c>
      <c r="V874" s="49">
        <f t="shared" ref="V874" si="3918">IF(AND($M874=5,$K877=1,$M878=5,$K881=0),$L878-$L874,IF(AND($M874=5,$K877=1,$M882=5,$K885=0),$L882-$L874,IF(AND($M876=5,$K877=1,$M886=5,$K889=0),$L886-$L874,IF(AND($M874=5,$K877=1,$M890=5,$K893=0),$L890-$L874,0))))</f>
        <v>0</v>
      </c>
      <c r="W874" s="49">
        <f t="shared" ref="W874" si="3919">IF(AND($M874=5,$K877=1,$M878=1,$K881=1),$L878-$L874,IF(AND($M874=5,$K877=1,$M882=1,$K885=1),$L882-$L874,IF(AND($M874=5,$K877=1,$M886=1,$K889=1),$L886-$L874,IF(AND($M874=5,$K877=1,$M890=1,$K893=1),$L890-$L874,0))))</f>
        <v>0</v>
      </c>
    </row>
    <row r="875" spans="9:23">
      <c r="I875" s="45" t="s">
        <v>1648</v>
      </c>
      <c r="J875" s="17">
        <f t="shared" si="3906"/>
        <v>31779682</v>
      </c>
      <c r="K875" s="49">
        <f t="shared" ref="K875" si="3920">J875*$B$2</f>
        <v>254237456</v>
      </c>
      <c r="L875" s="49"/>
    </row>
    <row r="876" spans="9:23">
      <c r="I876" s="45" t="s">
        <v>1645</v>
      </c>
      <c r="J876" s="17">
        <f t="shared" si="3906"/>
        <v>250</v>
      </c>
      <c r="K876" s="49">
        <f t="shared" ref="K876" si="3921">J876*1000000000</f>
        <v>250000000000</v>
      </c>
      <c r="L876" s="49"/>
    </row>
    <row r="877" spans="9:23">
      <c r="I877" s="45" t="s">
        <v>484</v>
      </c>
      <c r="J877" s="17">
        <f t="shared" ref="J877" si="3922">HEX2DEC(RIGHT(I877))</f>
        <v>1</v>
      </c>
      <c r="K877" s="49">
        <f t="shared" ref="K877" si="3923">HEX2DEC(LEFT(RIGHT(I877,2),1))</f>
        <v>0</v>
      </c>
    </row>
    <row r="878" spans="9:23">
      <c r="I878" s="45" t="s">
        <v>1649</v>
      </c>
      <c r="J878" s="17">
        <f t="shared" ref="J878:J880" si="3924">HEX2DEC(I878)</f>
        <v>6327</v>
      </c>
      <c r="K878" s="49">
        <f t="shared" ref="K878" si="3925">J878*$B$3</f>
        <v>512.67681000000005</v>
      </c>
      <c r="L878" s="49">
        <f t="shared" ref="L878" si="3926">K878+K879+K880</f>
        <v>250254238480.67682</v>
      </c>
      <c r="M878" s="50">
        <f t="shared" ref="M878" si="3927">J881+1</f>
        <v>3</v>
      </c>
      <c r="N878" s="49">
        <f t="shared" ref="N878" si="3928">IF(AND($M878=1,$K881=1,$M882=1,$K885=0),$L882-$L878,IF(AND($M878=1,$K881=1,$M886=1,$K889=0),$L886-$L878,IF(AND($M878=1,$K881=1,$M890=1,$K893=0),$L890-$L878,IF(AND($M878=1,$K881=1,$M894=1,$K897=0),$L894-$L878,0))))</f>
        <v>0</v>
      </c>
      <c r="O878" s="49">
        <f t="shared" ref="O878" si="3929">IF(AND($M878=1,$K881=1,$M882=2,$K885=1),$L882-$L878,IF(AND($M878=1,$K881=1,$M886=2,$K889=1),$L886-$L878,IF(AND($M878=1,$K881=1,$M890=2,$K893=1),$L890-$L878,IF(AND($M878=1,$K881=1,$M894=2,$K897=1),$L894-$L878,0))))</f>
        <v>0</v>
      </c>
      <c r="P878" s="49">
        <f t="shared" ref="P878" si="3930">IF(AND($M878=2,$K881=1,$M882=2,$K885=0),$L882-$L878,IF(AND($M878=2,$K881=1,$M886=2,$K889=0),$L886-$L878,IF(AND($M878=2,$K881=1,$M890=2,$K893=0),$L890-$L878,IF(AND($M878=2,$K881=1,$M894=2,$K897=0),$L894-$L878,0))))</f>
        <v>0</v>
      </c>
      <c r="Q878" s="49">
        <f t="shared" ref="Q878" si="3931">IF(AND($M878=2,$K881=1,$M882=3,$K885=1),$L882-$L878,IF(AND($M878=2,$K881=1,$M886=3,$K889=1),$L886-$L878,IF(AND($M878=2,$K881=1,$M890=3,$K893=1),$L890-$L878,IF(AND($M878=2,$K881=1,$M894=3,$K897=1),$L894-$L878,0))))</f>
        <v>0</v>
      </c>
      <c r="R878" s="49">
        <f t="shared" ref="R878" si="3932">IF(AND($M878=3,$K881=1,$M882=3,$K885=0),$L882-$L878,IF(AND($M878=3,$K881=1,$M886=3,$K889=0),$L886-$L878,IF(AND($M878=3,$K881=1,$M890=3,$K893=0),$L890-$L878,IF(AND($M878=3,$K881=1,$M894=3,$K897=0),$L894-$L878,0))))</f>
        <v>0</v>
      </c>
      <c r="S878" s="49">
        <f t="shared" ref="S878" si="3933">IF(AND($M878=3,$K881=1,$M882=4,$K885=1),$L882-$L878,IF(AND($M878=3,$K881=1,$M886=4,$K889=1),$L886-$L878,IF(AND($M878=3,$K881=1,$M890=4,$K893=1),$L890-$L878,IF(AND($M878=3,$K881=1,$M894=4,$K897=1),$L894-$L878,0))))</f>
        <v>0</v>
      </c>
      <c r="T878" s="49">
        <f t="shared" ref="T878" si="3934">IF(AND($M878=4,$K881=1,$M882=4,$K885=0),$L882-$L878,IF(AND($M878=4,$K881=1,$M886=4,$K889=0),$L886-$L878,IF(AND($M880=3,$K881=1,$M890=4,$K893=0),$L890-$L878,IF(AND($M878=4,$K881=1,$M894=4,$K897=0),$L894-$L878,0))))</f>
        <v>0</v>
      </c>
      <c r="U878" s="49">
        <f t="shared" ref="U878" si="3935">IF(AND($M878=4,$K881=1,$M882=5,$K885=1),$L882-$L878,IF(AND($M878=4,$K881=1,$M886=5,$K889=1),$L886-$L878,IF(AND($M878=4,$K881=1,$M890=5,$K893=1),$L890-$L878,IF(AND($M878=4,$K881=1,$M894=5,$K897=1),$L894-$L878,0))))</f>
        <v>0</v>
      </c>
      <c r="V878" s="49">
        <f t="shared" ref="V878" si="3936">IF(AND($M878=5,$K881=1,$M882=5,$K885=0),$L882-$L878,IF(AND($M878=5,$K881=1,$M886=5,$K889=0),$L886-$L878,IF(AND($M880=5,$K881=1,$M890=5,$K893=0),$L890-$L878,IF(AND($M878=5,$K881=1,$M894=5,$K897=0),$L894-$L878,0))))</f>
        <v>0</v>
      </c>
      <c r="W878" s="49">
        <f t="shared" ref="W878" si="3937">IF(AND($M878=5,$K881=1,$M882=1,$K885=1),$L882-$L878,IF(AND($M878=5,$K881=1,$M886=1,$K889=1),$L886-$L878,IF(AND($M878=5,$K881=1,$M890=1,$K893=1),$L890-$L878,IF(AND($M878=5,$K881=1,$M894=1,$K897=1),$L894-$L878,0))))</f>
        <v>0</v>
      </c>
    </row>
    <row r="879" spans="9:23">
      <c r="I879" s="45" t="s">
        <v>1650</v>
      </c>
      <c r="J879" s="17">
        <f t="shared" si="3924"/>
        <v>31779746</v>
      </c>
      <c r="K879" s="49">
        <f t="shared" ref="K879" si="3938">J879*$B$2</f>
        <v>254237968</v>
      </c>
      <c r="L879" s="49"/>
    </row>
    <row r="880" spans="9:23">
      <c r="I880" s="45" t="s">
        <v>1645</v>
      </c>
      <c r="J880" s="17">
        <f t="shared" si="3924"/>
        <v>250</v>
      </c>
      <c r="K880" s="49">
        <f t="shared" ref="K880" si="3939">J880*1000000000</f>
        <v>250000000000</v>
      </c>
      <c r="L880" s="49"/>
    </row>
    <row r="881" spans="9:23">
      <c r="I881" s="45" t="s">
        <v>706</v>
      </c>
      <c r="J881" s="17">
        <f t="shared" ref="J881" si="3940">HEX2DEC(RIGHT(I881))</f>
        <v>2</v>
      </c>
      <c r="K881" s="49">
        <f t="shared" ref="K881" si="3941">HEX2DEC(LEFT(RIGHT(I881,2),1))</f>
        <v>0</v>
      </c>
    </row>
    <row r="882" spans="9:23">
      <c r="I882" s="45" t="s">
        <v>1651</v>
      </c>
      <c r="J882" s="17">
        <f t="shared" ref="J882:J884" si="3942">HEX2DEC(I882)</f>
        <v>3670</v>
      </c>
      <c r="K882" s="49">
        <f t="shared" ref="K882" si="3943">J882*$B$3</f>
        <v>297.38010000000003</v>
      </c>
      <c r="L882" s="49">
        <f t="shared" ref="L882" si="3944">K882+K883+K884</f>
        <v>250254246969.3801</v>
      </c>
      <c r="M882" s="50">
        <f t="shared" ref="M882" si="3945">J885+1</f>
        <v>4</v>
      </c>
      <c r="N882" s="49">
        <f t="shared" ref="N882" si="3946">IF(AND($M882=1,$K885=1,$M886=1,$K889=0),$L886-$L882,IF(AND($M882=1,$K885=1,$M890=1,$K893=0),$L890-$L882,IF(AND($M882=1,$K885=1,$M894=1,$K897=0),$L894-$L882,IF(AND($M882=1,$K885=1,$M898=1,$K901=0),$L898-$L882,0))))</f>
        <v>0</v>
      </c>
      <c r="O882" s="49">
        <f t="shared" ref="O882" si="3947">IF(AND($M882=1,$K885=1,$M886=2,$K889=1),$L886-$L882,IF(AND($M882=1,$K885=1,$M890=2,$K893=1),$L890-$L882,IF(AND($M882=1,$K885=1,$M894=2,$K897=1),$L894-$L882,IF(AND($M882=1,$K885=1,$M898=2,$K901=1),$L898-$L882,0))))</f>
        <v>0</v>
      </c>
      <c r="P882" s="49">
        <f t="shared" ref="P882" si="3948">IF(AND($M882=2,$K885=1,$M886=2,$K889=0),$L886-$L882,IF(AND($M882=2,$K885=1,$M890=2,$K893=0),$L890-$L882,IF(AND($M882=2,$K885=1,$M894=2,$K897=0),$L894-$L882,IF(AND($M882=2,$K885=1,$M898=2,$K901=0),$L898-$L882,0))))</f>
        <v>0</v>
      </c>
      <c r="Q882" s="49">
        <f t="shared" ref="Q882" si="3949">IF(AND($M882=2,$K885=1,$M886=3,$K889=1),$L886-$L882,IF(AND($M882=2,$K885=1,$M890=3,$K893=1),$L890-$L882,IF(AND($M882=2,$K885=1,$M894=3,$K897=1),$L894-$L882,IF(AND($M882=2,$K885=1,$M898=3,$K901=1),$L898-$L882,0))))</f>
        <v>0</v>
      </c>
      <c r="R882" s="49">
        <f t="shared" ref="R882" si="3950">IF(AND($M882=3,$K885=1,$M886=3,$K889=0),$L886-$L882,IF(AND($M882=3,$K885=1,$M890=3,$K893=0),$L890-$L882,IF(AND($M882=3,$K885=1,$M894=3,$K897=0),$L894-$L882,IF(AND($M882=3,$K885=1,$M898=3,$K901=0),$L898-$L882,0))))</f>
        <v>0</v>
      </c>
      <c r="S882" s="49">
        <f t="shared" ref="S882" si="3951">IF(AND($M882=3,$K885=1,$M886=4,$K889=1),$L886-$L882,IF(AND($M882=3,$K885=1,$M890=4,$K893=1),$L890-$L882,IF(AND($M882=3,$K885=1,$M894=4,$K897=1),$L894-$L882,IF(AND($M882=3,$K885=1,$M898=4,$K901=1),$L898-$L882,0))))</f>
        <v>0</v>
      </c>
      <c r="T882" s="49">
        <f t="shared" ref="T882" si="3952">IF(AND($M882=4,$K885=1,$M886=4,$K889=0),$L886-$L882,IF(AND($M882=4,$K885=1,$M890=4,$K893=0),$L890-$L882,IF(AND($M884=3,$K885=1,$M894=4,$K897=0),$L894-$L882,IF(AND($M882=4,$K885=1,$M898=4,$K901=0),$L898-$L882,0))))</f>
        <v>1020.5967407226562</v>
      </c>
      <c r="U882" s="49">
        <f t="shared" ref="U882" si="3953">IF(AND($M882=4,$K885=1,$M886=5,$K889=1),$L886-$L882,IF(AND($M882=4,$K885=1,$M890=5,$K893=1),$L890-$L882,IF(AND($M882=4,$K885=1,$M894=5,$K897=1),$L894-$L882,IF(AND($M882=4,$K885=1,$M898=5,$K901=1),$L898-$L882,0))))</f>
        <v>12324.625549316406</v>
      </c>
      <c r="V882" s="49">
        <f t="shared" ref="V882" si="3954">IF(AND($M882=5,$K885=1,$M886=5,$K889=0),$L886-$L882,IF(AND($M882=5,$K885=1,$M890=5,$K893=0),$L890-$L882,IF(AND($M884=5,$K885=1,$M894=5,$K897=0),$L894-$L882,IF(AND($M882=5,$K885=1,$M898=5,$K901=0),$L898-$L882,0))))</f>
        <v>0</v>
      </c>
      <c r="W882" s="49">
        <f t="shared" ref="W882" si="3955">IF(AND($M882=5,$K885=1,$M886=1,$K889=1),$L886-$L882,IF(AND($M882=5,$K885=1,$M890=1,$K893=1),$L890-$L882,IF(AND($M882=5,$K885=1,$M894=1,$K897=1),$L894-$L882,IF(AND($M882=5,$K885=1,$M898=1,$K901=1),$L898-$L882,0))))</f>
        <v>0</v>
      </c>
    </row>
    <row r="883" spans="9:23">
      <c r="I883" s="45" t="s">
        <v>1652</v>
      </c>
      <c r="J883" s="17">
        <f t="shared" si="3942"/>
        <v>31780834</v>
      </c>
      <c r="K883" s="49">
        <f t="shared" ref="K883" si="3956">J883*$B$2</f>
        <v>254246672</v>
      </c>
      <c r="L883" s="49"/>
    </row>
    <row r="884" spans="9:23">
      <c r="I884" s="45" t="s">
        <v>1645</v>
      </c>
      <c r="J884" s="17">
        <f t="shared" si="3942"/>
        <v>250</v>
      </c>
      <c r="K884" s="49">
        <f t="shared" ref="K884" si="3957">J884*1000000000</f>
        <v>250000000000</v>
      </c>
      <c r="L884" s="49"/>
    </row>
    <row r="885" spans="9:23">
      <c r="I885" s="45" t="s">
        <v>491</v>
      </c>
      <c r="J885" s="17">
        <f t="shared" ref="J885" si="3958">HEX2DEC(RIGHT(I885))</f>
        <v>3</v>
      </c>
      <c r="K885" s="49">
        <f t="shared" ref="K885" si="3959">HEX2DEC(LEFT(RIGHT(I885,2),1))</f>
        <v>1</v>
      </c>
    </row>
    <row r="886" spans="9:23">
      <c r="I886" s="45" t="s">
        <v>1653</v>
      </c>
      <c r="J886" s="17">
        <f t="shared" ref="J886:J888" si="3960">HEX2DEC(I886)</f>
        <v>3628</v>
      </c>
      <c r="K886" s="49">
        <f t="shared" ref="K886" si="3961">J886*$B$3</f>
        <v>293.97684000000004</v>
      </c>
      <c r="L886" s="49">
        <f t="shared" ref="L886" si="3962">K886+K887+K888</f>
        <v>250254247989.97684</v>
      </c>
      <c r="M886" s="50">
        <f t="shared" ref="M886" si="3963">J889+1</f>
        <v>4</v>
      </c>
      <c r="N886" s="49">
        <f t="shared" ref="N886" si="3964">IF(AND($M886=1,$K889=1,$M890=1,$K893=0),$L890-$L886,IF(AND($M886=1,$K889=1,$M894=1,$K897=0),$L894-$L886,IF(AND($M886=1,$K889=1,$M898=1,$K901=0),$L898-$L886,IF(AND($M886=1,$K889=1,$M902=1,$K905=0),$L902-$L886,0))))</f>
        <v>0</v>
      </c>
      <c r="O886" s="49">
        <f t="shared" ref="O886" si="3965">IF(AND($M886=1,$K889=1,$M890=2,$K893=1),$L890-$L886,IF(AND($M886=1,$K889=1,$M894=2,$K897=1),$L894-$L886,IF(AND($M886=1,$K889=1,$M898=2,$K901=1),$L898-$L886,IF(AND($M886=1,$K889=1,$M902=2,$K905=1),$L902-$L886,0))))</f>
        <v>0</v>
      </c>
      <c r="P886" s="49">
        <f t="shared" ref="P886" si="3966">IF(AND($M886=2,$K889=1,$M890=2,$K893=0),$L890-$L886,IF(AND($M886=2,$K889=1,$M894=2,$K897=0),$L894-$L886,IF(AND($M886=2,$K889=1,$M898=2,$K901=0),$L898-$L886,IF(AND($M886=2,$K889=1,$M902=2,$K905=0),$L902-$L886,0))))</f>
        <v>0</v>
      </c>
      <c r="Q886" s="49">
        <f t="shared" ref="Q886" si="3967">IF(AND($M886=2,$K889=1,$M890=3,$K893=1),$L890-$L886,IF(AND($M886=2,$K889=1,$M894=3,$K897=1),$L894-$L886,IF(AND($M886=2,$K889=1,$M898=3,$K901=1),$L898-$L886,IF(AND($M886=2,$K889=1,$M902=3,$K905=1),$L902-$L886,0))))</f>
        <v>0</v>
      </c>
      <c r="R886" s="49">
        <f t="shared" ref="R886" si="3968">IF(AND($M886=3,$K889=1,$M890=3,$K893=0),$L890-$L886,IF(AND($M886=3,$K889=1,$M894=3,$K897=0),$L894-$L886,IF(AND($M886=3,$K889=1,$M898=3,$K901=0),$L898-$L886,IF(AND($M886=3,$K889=1,$M902=3,$K905=0),$L902-$L886,0))))</f>
        <v>0</v>
      </c>
      <c r="S886" s="49">
        <f t="shared" ref="S886" si="3969">IF(AND($M886=3,$K889=1,$M890=4,$K893=1),$L890-$L886,IF(AND($M886=3,$K889=1,$M894=4,$K897=1),$L894-$L886,IF(AND($M886=3,$K889=1,$M898=4,$K901=1),$L898-$L886,IF(AND($M886=3,$K889=1,$M902=4,$K905=1),$L902-$L886,0))))</f>
        <v>0</v>
      </c>
      <c r="T886" s="49">
        <f t="shared" ref="T886" si="3970">IF(AND($M886=4,$K889=1,$M890=4,$K893=0),$L890-$L886,IF(AND($M886=4,$K889=1,$M894=4,$K897=0),$L894-$L886,IF(AND($M888=3,$K889=1,$M898=4,$K901=0),$L898-$L886,IF(AND($M886=4,$K889=1,$M902=4,$K905=0),$L902-$L886,0))))</f>
        <v>0</v>
      </c>
      <c r="U886" s="49">
        <f t="shared" ref="U886" si="3971">IF(AND($M886=4,$K889=1,$M890=5,$K893=1),$L890-$L886,IF(AND($M886=4,$K889=1,$M894=5,$K897=1),$L894-$L886,IF(AND($M886=4,$K889=1,$M898=5,$K901=1),$L898-$L886,IF(AND($M886=4,$K889=1,$M902=5,$K905=1),$L902-$L886,0))))</f>
        <v>0</v>
      </c>
      <c r="V886" s="49">
        <f t="shared" ref="V886" si="3972">IF(AND($M886=5,$K889=1,$M890=5,$K893=0),$L890-$L886,IF(AND($M886=5,$K889=1,$M894=5,$K897=0),$L894-$L886,IF(AND($M888=5,$K889=1,$M898=5,$K901=0),$L898-$L886,IF(AND($M886=5,$K889=1,$M902=5,$K905=0),$L902-$L886,0))))</f>
        <v>0</v>
      </c>
      <c r="W886" s="49">
        <f t="shared" ref="W886" si="3973">IF(AND($M886=5,$K889=1,$M890=1,$K893=1),$L890-$L886,IF(AND($M886=5,$K889=1,$M894=1,$K897=1),$L894-$L886,IF(AND($M886=5,$K889=1,$M898=1,$K901=1),$L898-$L886,IF(AND($M886=5,$K889=1,$M902=1,$K905=1),$L902-$L886,0))))</f>
        <v>0</v>
      </c>
    </row>
    <row r="887" spans="9:23">
      <c r="I887" s="45" t="s">
        <v>1654</v>
      </c>
      <c r="J887" s="17">
        <f t="shared" si="3960"/>
        <v>31780962</v>
      </c>
      <c r="K887" s="49">
        <f t="shared" ref="K887" si="3974">J887*$B$2</f>
        <v>254247696</v>
      </c>
      <c r="L887" s="49"/>
    </row>
    <row r="888" spans="9:23">
      <c r="I888" s="45" t="s">
        <v>1645</v>
      </c>
      <c r="J888" s="17">
        <f t="shared" si="3960"/>
        <v>250</v>
      </c>
      <c r="K888" s="49">
        <f t="shared" ref="K888" si="3975">J888*1000000000</f>
        <v>250000000000</v>
      </c>
      <c r="L888" s="49"/>
    </row>
    <row r="889" spans="9:23">
      <c r="I889" s="45" t="s">
        <v>1225</v>
      </c>
      <c r="J889" s="17">
        <f t="shared" ref="J889" si="3976">HEX2DEC(RIGHT(I889))</f>
        <v>3</v>
      </c>
      <c r="K889" s="49">
        <f t="shared" ref="K889" si="3977">HEX2DEC(LEFT(RIGHT(I889,2),1))</f>
        <v>0</v>
      </c>
    </row>
    <row r="890" spans="9:23">
      <c r="I890" s="45" t="s">
        <v>1655</v>
      </c>
      <c r="J890" s="17">
        <f t="shared" ref="J890:J892" si="3978">HEX2DEC(I890)</f>
        <v>4122</v>
      </c>
      <c r="K890" s="49">
        <f t="shared" ref="K890" si="3979">J890*$B$3</f>
        <v>334.00566000000003</v>
      </c>
      <c r="L890" s="49">
        <f t="shared" ref="L890" si="3980">K890+K891+K892</f>
        <v>250254259294.00565</v>
      </c>
      <c r="M890" s="50">
        <f t="shared" ref="M890" si="3981">J893+1</f>
        <v>5</v>
      </c>
      <c r="N890" s="49">
        <f t="shared" ref="N890" si="3982">IF(AND($M890=1,$K893=1,$M894=1,$K897=0),$L894-$L890,IF(AND($M890=1,$K893=1,$M898=1,$K901=0),$L898-$L890,IF(AND($M890=1,$K893=1,$M902=1,$K905=0),$L902-$L890,IF(AND($M890=1,$K893=1,$M906=1,$K909=0),$L906-$L890,0))))</f>
        <v>0</v>
      </c>
      <c r="O890" s="49">
        <f t="shared" ref="O890" si="3983">IF(AND($M890=1,$K893=1,$M894=2,$K897=1),$L894-$L890,IF(AND($M890=1,$K893=1,$M898=2,$K901=1),$L898-$L890,IF(AND($M890=1,$K893=1,$M902=2,$K905=1),$L902-$L890,IF(AND($M890=1,$K893=1,$M906=2,$K909=1),$L906-$L890,0))))</f>
        <v>0</v>
      </c>
      <c r="P890" s="49">
        <f t="shared" ref="P890" si="3984">IF(AND($M890=2,$K893=1,$M894=2,$K897=0),$L894-$L890,IF(AND($M890=2,$K893=1,$M898=2,$K901=0),$L898-$L890,IF(AND($M890=2,$K893=1,$M902=2,$K905=0),$L902-$L890,IF(AND($M890=2,$K893=1,$M906=2,$K909=0),$L906-$L890,0))))</f>
        <v>0</v>
      </c>
      <c r="Q890" s="49">
        <f t="shared" ref="Q890" si="3985">IF(AND($M890=2,$K893=1,$M894=3,$K897=1),$L894-$L890,IF(AND($M890=2,$K893=1,$M898=3,$K901=1),$L898-$L890,IF(AND($M890=2,$K893=1,$M902=3,$K905=1),$L902-$L890,IF(AND($M890=2,$K893=1,$M906=3,$K909=1),$L906-$L890,0))))</f>
        <v>0</v>
      </c>
      <c r="R890" s="49">
        <f t="shared" ref="R890" si="3986">IF(AND($M890=3,$K893=1,$M894=3,$K897=0),$L894-$L890,IF(AND($M890=3,$K893=1,$M898=3,$K901=0),$L898-$L890,IF(AND($M890=3,$K893=1,$M902=3,$K905=0),$L902-$L890,IF(AND($M890=3,$K893=1,$M906=3,$K909=0),$L906-$L890,0))))</f>
        <v>0</v>
      </c>
      <c r="S890" s="49">
        <f t="shared" ref="S890" si="3987">IF(AND($M890=3,$K893=1,$M894=4,$K897=1),$L894-$L890,IF(AND($M890=3,$K893=1,$M898=4,$K901=1),$L898-$L890,IF(AND($M890=3,$K893=1,$M902=4,$K905=1),$L902-$L890,IF(AND($M890=3,$K893=1,$M906=4,$K909=1),$L906-$L890,0))))</f>
        <v>0</v>
      </c>
      <c r="T890" s="49">
        <f t="shared" ref="T890" si="3988">IF(AND($M890=4,$K893=1,$M894=4,$K897=0),$L894-$L890,IF(AND($M890=4,$K893=1,$M898=4,$K901=0),$L898-$L890,IF(AND($M892=3,$K893=1,$M902=4,$K905=0),$L902-$L890,IF(AND($M890=4,$K893=1,$M906=4,$K909=0),$L906-$L890,0))))</f>
        <v>0</v>
      </c>
      <c r="U890" s="49">
        <f t="shared" ref="U890" si="3989">IF(AND($M890=4,$K893=1,$M894=5,$K897=1),$L894-$L890,IF(AND($M890=4,$K893=1,$M898=5,$K901=1),$L898-$L890,IF(AND($M890=4,$K893=1,$M902=5,$K905=1),$L902-$L890,IF(AND($M890=4,$K893=1,$M906=5,$K909=1),$L906-$L890,0))))</f>
        <v>0</v>
      </c>
      <c r="V890" s="49">
        <f t="shared" ref="V890" si="3990">IF(AND($M890=5,$K893=1,$M894=5,$K897=0),$L894-$L890,IF(AND($M890=5,$K893=1,$M898=5,$K901=0),$L898-$L890,IF(AND($M892=5,$K893=1,$M902=5,$K905=0),$L902-$L890,IF(AND($M890=5,$K893=1,$M906=5,$K909=0),$L906-$L890,0))))</f>
        <v>1006.41650390625</v>
      </c>
      <c r="W890" s="49">
        <f t="shared" ref="W890" si="3991">IF(AND($M890=5,$K893=1,$M894=1,$K897=1),$L894-$L890,IF(AND($M890=5,$K893=1,$M898=1,$K901=1),$L898-$L890,IF(AND($M890=5,$K893=1,$M902=1,$K905=1),$L902-$L890,IF(AND($M890=5,$K893=1,$M906=1,$K909=1),$L906-$L890,0))))</f>
        <v>0</v>
      </c>
    </row>
    <row r="891" spans="9:23">
      <c r="I891" s="45" t="s">
        <v>1656</v>
      </c>
      <c r="J891" s="17">
        <f t="shared" si="3978"/>
        <v>31782370</v>
      </c>
      <c r="K891" s="49">
        <f t="shared" ref="K891" si="3992">J891*$B$2</f>
        <v>254258960</v>
      </c>
      <c r="L891" s="49"/>
    </row>
    <row r="892" spans="9:23">
      <c r="I892" s="45" t="s">
        <v>1645</v>
      </c>
      <c r="J892" s="17">
        <f t="shared" si="3978"/>
        <v>250</v>
      </c>
      <c r="K892" s="49">
        <f t="shared" ref="K892" si="3993">J892*1000000000</f>
        <v>250000000000</v>
      </c>
      <c r="L892" s="49"/>
    </row>
    <row r="893" spans="9:23">
      <c r="I893" s="45" t="s">
        <v>481</v>
      </c>
      <c r="J893" s="17">
        <f t="shared" ref="J893" si="3994">HEX2DEC(RIGHT(I893))</f>
        <v>4</v>
      </c>
      <c r="K893" s="49">
        <f t="shared" ref="K893" si="3995">HEX2DEC(LEFT(RIGHT(I893,2),1))</f>
        <v>1</v>
      </c>
    </row>
    <row r="894" spans="9:23">
      <c r="I894" s="45" t="s">
        <v>1272</v>
      </c>
      <c r="J894" s="17">
        <f t="shared" ref="J894:J896" si="3996">HEX2DEC(I894)</f>
        <v>3905</v>
      </c>
      <c r="K894" s="49">
        <f t="shared" ref="K894" si="3997">J894*$B$3</f>
        <v>316.42215000000004</v>
      </c>
      <c r="L894" s="49">
        <f t="shared" ref="L894" si="3998">K894+K895+K896</f>
        <v>250254260300.42215</v>
      </c>
      <c r="M894" s="50">
        <f t="shared" ref="M894" si="3999">J897+1</f>
        <v>5</v>
      </c>
      <c r="N894" s="49">
        <f t="shared" ref="N894" si="4000">IF(AND($M894=1,$K897=1,$M898=1,$K901=0),$L898-$L894,IF(AND($M894=1,$K897=1,$M902=1,$K905=0),$L902-$L894,IF(AND($M894=1,$K897=1,$M906=1,$K909=0),$L906-$L894,IF(AND($M894=1,$K897=1,$M910=1,$K913=0),$L910-$L894,0))))</f>
        <v>0</v>
      </c>
      <c r="O894" s="49">
        <f t="shared" ref="O894" si="4001">IF(AND($M894=1,$K897=1,$M898=2,$K901=1),$L898-$L894,IF(AND($M894=1,$K897=1,$M902=2,$K905=1),$L902-$L894,IF(AND($M894=1,$K897=1,$M906=2,$K909=1),$L906-$L894,IF(AND($M894=1,$K897=1,$M910=2,$K913=1),$L910-$L894,0))))</f>
        <v>0</v>
      </c>
      <c r="P894" s="49">
        <f t="shared" ref="P894" si="4002">IF(AND($M894=2,$K897=1,$M898=2,$K901=0),$L898-$L894,IF(AND($M894=2,$K897=1,$M902=2,$K905=0),$L902-$L894,IF(AND($M894=2,$K897=1,$M906=2,$K909=0),$L906-$L894,IF(AND($M894=2,$K897=1,$M910=2,$K913=0),$L910-$L894,0))))</f>
        <v>0</v>
      </c>
      <c r="Q894" s="49">
        <f t="shared" ref="Q894" si="4003">IF(AND($M894=2,$K897=1,$M898=3,$K901=1),$L898-$L894,IF(AND($M894=2,$K897=1,$M902=3,$K905=1),$L902-$L894,IF(AND($M894=2,$K897=1,$M906=3,$K909=1),$L906-$L894,IF(AND($M894=2,$K897=1,$M910=3,$K913=1),$L910-$L894,0))))</f>
        <v>0</v>
      </c>
      <c r="R894" s="49">
        <f t="shared" ref="R894" si="4004">IF(AND($M894=3,$K897=1,$M898=3,$K901=0),$L898-$L894,IF(AND($M894=3,$K897=1,$M902=3,$K905=0),$L902-$L894,IF(AND($M894=3,$K897=1,$M906=3,$K909=0),$L906-$L894,IF(AND($M894=3,$K897=1,$M910=3,$K913=0),$L910-$L894,0))))</f>
        <v>0</v>
      </c>
      <c r="S894" s="49">
        <f t="shared" ref="S894" si="4005">IF(AND($M894=3,$K897=1,$M898=4,$K901=1),$L898-$L894,IF(AND($M894=3,$K897=1,$M902=4,$K905=1),$L902-$L894,IF(AND($M894=3,$K897=1,$M906=4,$K909=1),$L906-$L894,IF(AND($M894=3,$K897=1,$M910=4,$K913=1),$L910-$L894,0))))</f>
        <v>0</v>
      </c>
      <c r="T894" s="49">
        <f t="shared" ref="T894" si="4006">IF(AND($M894=4,$K897=1,$M898=4,$K901=0),$L898-$L894,IF(AND($M894=4,$K897=1,$M902=4,$K905=0),$L902-$L894,IF(AND($M896=3,$K897=1,$M906=4,$K909=0),$L906-$L894,IF(AND($M894=4,$K897=1,$M910=4,$K913=0),$L910-$L894,0))))</f>
        <v>0</v>
      </c>
      <c r="U894" s="49">
        <f t="shared" ref="U894" si="4007">IF(AND($M894=4,$K897=1,$M898=5,$K901=1),$L898-$L894,IF(AND($M894=4,$K897=1,$M902=5,$K905=1),$L902-$L894,IF(AND($M894=4,$K897=1,$M906=5,$K909=1),$L906-$L894,IF(AND($M894=4,$K897=1,$M910=5,$K913=1),$L910-$L894,0))))</f>
        <v>0</v>
      </c>
      <c r="V894" s="49">
        <f t="shared" ref="V894" si="4008">IF(AND($M894=5,$K897=1,$M898=5,$K901=0),$L898-$L894,IF(AND($M894=5,$K897=1,$M902=5,$K905=0),$L902-$L894,IF(AND($M896=5,$K897=1,$M906=5,$K909=0),$L906-$L894,IF(AND($M894=5,$K897=1,$M910=5,$K913=0),$L910-$L894,0))))</f>
        <v>0</v>
      </c>
      <c r="W894" s="49">
        <f t="shared" ref="W894" si="4009">IF(AND($M894=5,$K897=1,$M898=1,$K901=1),$L898-$L894,IF(AND($M894=5,$K897=1,$M902=1,$K905=1),$L902-$L894,IF(AND($M894=5,$K897=1,$M906=1,$K909=1),$L906-$L894,IF(AND($M894=5,$K897=1,$M910=1,$K913=1),$L910-$L894,0))))</f>
        <v>0</v>
      </c>
    </row>
    <row r="895" spans="9:23">
      <c r="I895" s="45" t="s">
        <v>1657</v>
      </c>
      <c r="J895" s="17">
        <f t="shared" si="3996"/>
        <v>31782498</v>
      </c>
      <c r="K895" s="49">
        <f t="shared" ref="K895" si="4010">J895*$B$2</f>
        <v>254259984</v>
      </c>
      <c r="L895" s="49"/>
    </row>
    <row r="896" spans="9:23">
      <c r="I896" s="45" t="s">
        <v>1645</v>
      </c>
      <c r="J896" s="17">
        <f t="shared" si="3996"/>
        <v>250</v>
      </c>
      <c r="K896" s="49">
        <f t="shared" ref="K896" si="4011">J896*1000000000</f>
        <v>250000000000</v>
      </c>
      <c r="L896" s="49"/>
    </row>
    <row r="897" spans="9:23">
      <c r="I897" s="45" t="s">
        <v>1226</v>
      </c>
      <c r="J897" s="17">
        <f t="shared" ref="J897" si="4012">HEX2DEC(RIGHT(I897))</f>
        <v>4</v>
      </c>
      <c r="K897" s="49">
        <f t="shared" ref="K897" si="4013">HEX2DEC(LEFT(RIGHT(I897,2),1))</f>
        <v>0</v>
      </c>
    </row>
    <row r="898" spans="9:23">
      <c r="I898" s="45" t="s">
        <v>1658</v>
      </c>
      <c r="J898" s="17">
        <f t="shared" ref="J898:J900" si="4014">HEX2DEC(I898)</f>
        <v>5702</v>
      </c>
      <c r="K898" s="49">
        <f t="shared" ref="K898" si="4015">J898*$B$3</f>
        <v>462.03306000000003</v>
      </c>
      <c r="L898" s="49">
        <f t="shared" ref="L898" si="4016">K898+K899+K900</f>
        <v>251254256350.03305</v>
      </c>
      <c r="M898" s="50">
        <f t="shared" ref="M898" si="4017">J901+1</f>
        <v>2</v>
      </c>
      <c r="N898" s="49">
        <f t="shared" ref="N898" si="4018">IF(AND($M898=1,$K901=1,$M902=1,$K905=0),$L902-$L898,IF(AND($M898=1,$K901=1,$M906=1,$K909=0),$L906-$L898,IF(AND($M898=1,$K901=1,$M910=1,$K913=0),$L910-$L898,IF(AND($M898=1,$K901=1,$M914=1,$K917=0),$L914-$L898,0))))</f>
        <v>0</v>
      </c>
      <c r="O898" s="49">
        <f t="shared" ref="O898" si="4019">IF(AND($M898=1,$K901=1,$M902=2,$K905=1),$L902-$L898,IF(AND($M898=1,$K901=1,$M906=2,$K909=1),$L906-$L898,IF(AND($M898=1,$K901=1,$M910=2,$K913=1),$L910-$L898,IF(AND($M898=1,$K901=1,$M914=2,$K917=1),$L914-$L898,0))))</f>
        <v>0</v>
      </c>
      <c r="P898" s="49">
        <f t="shared" ref="P898" si="4020">IF(AND($M898=2,$K901=1,$M902=2,$K905=0),$L902-$L898,IF(AND($M898=2,$K901=1,$M906=2,$K909=0),$L906-$L898,IF(AND($M898=2,$K901=1,$M910=2,$K913=0),$L910-$L898,IF(AND($M898=2,$K901=1,$M914=2,$K917=0),$L914-$L898,0))))</f>
        <v>1020.5157165527344</v>
      </c>
      <c r="Q898" s="49">
        <f t="shared" ref="Q898" si="4021">IF(AND($M898=2,$K901=1,$M902=3,$K905=1),$L902-$L898,IF(AND($M898=2,$K901=1,$M906=3,$K909=1),$L906-$L898,IF(AND($M898=2,$K901=1,$M910=3,$K913=1),$L910-$L898,IF(AND($M898=2,$K901=1,$M914=3,$K917=1),$L914-$L898,0))))</f>
        <v>544.97921752929687</v>
      </c>
      <c r="R898" s="49">
        <f t="shared" ref="R898" si="4022">IF(AND($M898=3,$K901=1,$M902=3,$K905=0),$L902-$L898,IF(AND($M898=3,$K901=1,$M906=3,$K909=0),$L906-$L898,IF(AND($M898=3,$K901=1,$M910=3,$K913=0),$L910-$L898,IF(AND($M898=3,$K901=1,$M914=3,$K917=0),$L914-$L898,0))))</f>
        <v>0</v>
      </c>
      <c r="S898" s="49">
        <f t="shared" ref="S898" si="4023">IF(AND($M898=3,$K901=1,$M902=4,$K905=1),$L902-$L898,IF(AND($M898=3,$K901=1,$M906=4,$K909=1),$L906-$L898,IF(AND($M898=3,$K901=1,$M910=4,$K913=1),$L910-$L898,IF(AND($M898=3,$K901=1,$M914=4,$K917=1),$L914-$L898,0))))</f>
        <v>0</v>
      </c>
      <c r="T898" s="49">
        <f t="shared" ref="T898" si="4024">IF(AND($M898=4,$K901=1,$M902=4,$K905=0),$L902-$L898,IF(AND($M898=4,$K901=1,$M906=4,$K909=0),$L906-$L898,IF(AND($M900=3,$K901=1,$M910=4,$K913=0),$L910-$L898,IF(AND($M898=4,$K901=1,$M914=4,$K917=0),$L914-$L898,0))))</f>
        <v>0</v>
      </c>
      <c r="U898" s="49">
        <f t="shared" ref="U898" si="4025">IF(AND($M898=4,$K901=1,$M902=5,$K905=1),$L902-$L898,IF(AND($M898=4,$K901=1,$M906=5,$K909=1),$L906-$L898,IF(AND($M898=4,$K901=1,$M910=5,$K913=1),$L910-$L898,IF(AND($M898=4,$K901=1,$M914=5,$K917=1),$L914-$L898,0))))</f>
        <v>0</v>
      </c>
      <c r="V898" s="49">
        <f t="shared" ref="V898" si="4026">IF(AND($M898=5,$K901=1,$M902=5,$K905=0),$L902-$L898,IF(AND($M898=5,$K901=1,$M906=5,$K909=0),$L906-$L898,IF(AND($M900=5,$K901=1,$M910=5,$K913=0),$L910-$L898,IF(AND($M898=5,$K901=1,$M914=5,$K917=0),$L914-$L898,0))))</f>
        <v>0</v>
      </c>
      <c r="W898" s="49">
        <f t="shared" ref="W898" si="4027">IF(AND($M898=5,$K901=1,$M902=1,$K905=1),$L902-$L898,IF(AND($M898=5,$K901=1,$M906=1,$K909=1),$L906-$L898,IF(AND($M898=5,$K901=1,$M910=1,$K913=1),$L910-$L898,IF(AND($M898=5,$K901=1,$M914=1,$K917=1),$L914-$L898,0))))</f>
        <v>0</v>
      </c>
    </row>
    <row r="899" spans="9:23">
      <c r="I899" s="45" t="s">
        <v>1659</v>
      </c>
      <c r="J899" s="17">
        <f t="shared" si="4014"/>
        <v>31781986</v>
      </c>
      <c r="K899" s="49">
        <f t="shared" ref="K899" si="4028">J899*$B$2</f>
        <v>254255888</v>
      </c>
      <c r="L899" s="49"/>
    </row>
    <row r="900" spans="9:23">
      <c r="I900" s="45" t="s">
        <v>595</v>
      </c>
      <c r="J900" s="17">
        <f t="shared" si="4014"/>
        <v>251</v>
      </c>
      <c r="K900" s="49">
        <f t="shared" ref="K900" si="4029">J900*1000000000</f>
        <v>251000000000</v>
      </c>
      <c r="L900" s="49"/>
    </row>
    <row r="901" spans="9:23">
      <c r="I901" s="45" t="s">
        <v>437</v>
      </c>
      <c r="J901" s="17">
        <f t="shared" ref="J901" si="4030">HEX2DEC(RIGHT(I901))</f>
        <v>1</v>
      </c>
      <c r="K901" s="49">
        <f t="shared" ref="K901" si="4031">HEX2DEC(LEFT(RIGHT(I901,2),1))</f>
        <v>1</v>
      </c>
    </row>
    <row r="902" spans="9:23">
      <c r="I902" s="45" t="s">
        <v>1660</v>
      </c>
      <c r="J902" s="17">
        <f t="shared" ref="J902:J904" si="4032">HEX2DEC(I902)</f>
        <v>6109</v>
      </c>
      <c r="K902" s="49">
        <f t="shared" ref="K902" si="4033">J902*$B$3</f>
        <v>495.01227000000006</v>
      </c>
      <c r="L902" s="49">
        <f t="shared" ref="L902" si="4034">K902+K903+K904</f>
        <v>251254256895.01227</v>
      </c>
      <c r="M902" s="50">
        <f t="shared" ref="M902" si="4035">J905+1</f>
        <v>3</v>
      </c>
      <c r="N902" s="49">
        <f t="shared" ref="N902" si="4036">IF(AND($M902=1,$K905=1,$M906=1,$K909=0),$L906-$L902,IF(AND($M902=1,$K905=1,$M910=1,$K913=0),$L910-$L902,IF(AND($M902=1,$K905=1,$M914=1,$K917=0),$L914-$L902,IF(AND($M902=1,$K905=1,$M918=1,$K921=0),$L918-$L902,0))))</f>
        <v>0</v>
      </c>
      <c r="O902" s="49">
        <f t="shared" ref="O902" si="4037">IF(AND($M902=1,$K905=1,$M906=2,$K909=1),$L906-$L902,IF(AND($M902=1,$K905=1,$M910=2,$K913=1),$L910-$L902,IF(AND($M902=1,$K905=1,$M914=2,$K917=1),$L914-$L902,IF(AND($M902=1,$K905=1,$M918=2,$K921=1),$L918-$L902,0))))</f>
        <v>0</v>
      </c>
      <c r="P902" s="49">
        <f t="shared" ref="P902" si="4038">IF(AND($M902=2,$K905=1,$M906=2,$K909=0),$L906-$L902,IF(AND($M902=2,$K905=1,$M910=2,$K913=0),$L910-$L902,IF(AND($M902=2,$K905=1,$M914=2,$K917=0),$L914-$L902,IF(AND($M902=2,$K905=1,$M918=2,$K921=0),$L918-$L902,0))))</f>
        <v>0</v>
      </c>
      <c r="Q902" s="49">
        <f t="shared" ref="Q902" si="4039">IF(AND($M902=2,$K905=1,$M906=3,$K909=1),$L906-$L902,IF(AND($M902=2,$K905=1,$M910=3,$K913=1),$L910-$L902,IF(AND($M902=2,$K905=1,$M914=3,$K917=1),$L914-$L902,IF(AND($M902=2,$K905=1,$M918=3,$K921=1),$L918-$L902,0))))</f>
        <v>0</v>
      </c>
      <c r="R902" s="49">
        <f t="shared" ref="R902" si="4040">IF(AND($M902=3,$K905=1,$M906=3,$K909=0),$L906-$L902,IF(AND($M902=3,$K905=1,$M910=3,$K913=0),$L910-$L902,IF(AND($M902=3,$K905=1,$M914=3,$K917=0),$L914-$L902,IF(AND($M902=3,$K905=1,$M918=3,$K921=0),$L918-$L902,0))))</f>
        <v>962.57925415039063</v>
      </c>
      <c r="S902" s="49">
        <f t="shared" ref="S902" si="4041">IF(AND($M902=3,$K905=1,$M906=4,$K909=1),$L906-$L902,IF(AND($M902=3,$K905=1,$M910=4,$K913=1),$L910-$L902,IF(AND($M902=3,$K905=1,$M914=4,$K917=1),$L914-$L902,IF(AND($M902=3,$K905=1,$M918=4,$K921=1),$L918-$L902,0))))</f>
        <v>9451.2015075683594</v>
      </c>
      <c r="T902" s="49">
        <f t="shared" ref="T902" si="4042">IF(AND($M902=4,$K905=1,$M906=4,$K909=0),$L906-$L902,IF(AND($M902=4,$K905=1,$M910=4,$K913=0),$L910-$L902,IF(AND($M904=3,$K905=1,$M914=4,$K917=0),$L914-$L902,IF(AND($M902=4,$K905=1,$M918=4,$K921=0),$L918-$L902,0))))</f>
        <v>0</v>
      </c>
      <c r="U902" s="49">
        <f t="shared" ref="U902" si="4043">IF(AND($M902=4,$K905=1,$M906=5,$K909=1),$L906-$L902,IF(AND($M902=4,$K905=1,$M910=5,$K913=1),$L910-$L902,IF(AND($M902=4,$K905=1,$M914=5,$K917=1),$L914-$L902,IF(AND($M902=4,$K905=1,$M918=5,$K921=1),$L918-$L902,0))))</f>
        <v>0</v>
      </c>
      <c r="V902" s="49">
        <f t="shared" ref="V902" si="4044">IF(AND($M902=5,$K905=1,$M906=5,$K909=0),$L906-$L902,IF(AND($M902=5,$K905=1,$M910=5,$K913=0),$L910-$L902,IF(AND($M904=5,$K905=1,$M914=5,$K917=0),$L914-$L902,IF(AND($M902=5,$K905=1,$M918=5,$K921=0),$L918-$L902,0))))</f>
        <v>0</v>
      </c>
      <c r="W902" s="49">
        <f t="shared" ref="W902" si="4045">IF(AND($M902=5,$K905=1,$M906=1,$K909=1),$L906-$L902,IF(AND($M902=5,$K905=1,$M910=1,$K913=1),$L910-$L902,IF(AND($M902=5,$K905=1,$M914=1,$K917=1),$L914-$L902,IF(AND($M902=5,$K905=1,$M918=1,$K921=1),$L918-$L902,0))))</f>
        <v>0</v>
      </c>
    </row>
    <row r="903" spans="9:23">
      <c r="I903" s="45" t="s">
        <v>1661</v>
      </c>
      <c r="J903" s="17">
        <f t="shared" si="4032"/>
        <v>31782050</v>
      </c>
      <c r="K903" s="49">
        <f t="shared" ref="K903" si="4046">J903*$B$2</f>
        <v>254256400</v>
      </c>
      <c r="L903" s="49"/>
    </row>
    <row r="904" spans="9:23">
      <c r="I904" s="45" t="s">
        <v>595</v>
      </c>
      <c r="J904" s="17">
        <f t="shared" si="4032"/>
        <v>251</v>
      </c>
      <c r="K904" s="49">
        <f t="shared" ref="K904" si="4047">J904*1000000000</f>
        <v>251000000000</v>
      </c>
      <c r="L904" s="49"/>
    </row>
    <row r="905" spans="9:23">
      <c r="I905" s="45" t="s">
        <v>482</v>
      </c>
      <c r="J905" s="17">
        <f t="shared" ref="J905" si="4048">HEX2DEC(RIGHT(I905))</f>
        <v>2</v>
      </c>
      <c r="K905" s="49">
        <f t="shared" ref="K905" si="4049">HEX2DEC(LEFT(RIGHT(I905,2),1))</f>
        <v>1</v>
      </c>
    </row>
    <row r="906" spans="9:23">
      <c r="I906" s="45" t="s">
        <v>1662</v>
      </c>
      <c r="J906" s="17">
        <f t="shared" ref="J906:J908" si="4050">HEX2DEC(I906)</f>
        <v>5659</v>
      </c>
      <c r="K906" s="49">
        <f t="shared" ref="K906" si="4051">J906*$B$3</f>
        <v>458.54877000000005</v>
      </c>
      <c r="L906" s="49">
        <f t="shared" ref="L906" si="4052">K906+K907+K908</f>
        <v>251254257370.54877</v>
      </c>
      <c r="M906" s="50">
        <f t="shared" ref="M906" si="4053">J909+1</f>
        <v>2</v>
      </c>
      <c r="N906" s="49">
        <f t="shared" ref="N906" si="4054">IF(AND($M906=1,$K909=1,$M910=1,$K913=0),$L910-$L906,IF(AND($M906=1,$K909=1,$M914=1,$K917=0),$L914-$L906,IF(AND($M906=1,$K909=1,$M918=1,$K921=0),$L918-$L906,IF(AND($M906=1,$K909=1,$M922=1,$K925=0),$L922-$L906,0))))</f>
        <v>0</v>
      </c>
      <c r="O906" s="49">
        <f t="shared" ref="O906" si="4055">IF(AND($M906=1,$K909=1,$M910=2,$K913=1),$L910-$L906,IF(AND($M906=1,$K909=1,$M914=2,$K917=1),$L914-$L906,IF(AND($M906=1,$K909=1,$M918=2,$K921=1),$L918-$L906,IF(AND($M906=1,$K909=1,$M922=2,$K925=1),$L922-$L906,0))))</f>
        <v>0</v>
      </c>
      <c r="P906" s="49">
        <f t="shared" ref="P906" si="4056">IF(AND($M906=2,$K909=1,$M910=2,$K913=0),$L910-$L906,IF(AND($M906=2,$K909=1,$M914=2,$K917=0),$L914-$L906,IF(AND($M906=2,$K909=1,$M918=2,$K921=0),$L918-$L906,IF(AND($M906=2,$K909=1,$M922=2,$K925=0),$L922-$L906,0))))</f>
        <v>0</v>
      </c>
      <c r="Q906" s="49">
        <f t="shared" ref="Q906" si="4057">IF(AND($M906=2,$K909=1,$M910=3,$K913=1),$L910-$L906,IF(AND($M906=2,$K909=1,$M914=3,$K917=1),$L914-$L906,IF(AND($M906=2,$K909=1,$M918=3,$K921=1),$L918-$L906,IF(AND($M906=2,$K909=1,$M922=3,$K925=1),$L922-$L906,0))))</f>
        <v>0</v>
      </c>
      <c r="R906" s="49">
        <f t="shared" ref="R906" si="4058">IF(AND($M906=3,$K909=1,$M910=3,$K913=0),$L910-$L906,IF(AND($M906=3,$K909=1,$M914=3,$K917=0),$L914-$L906,IF(AND($M906=3,$K909=1,$M918=3,$K921=0),$L918-$L906,IF(AND($M906=3,$K909=1,$M922=3,$K925=0),$L922-$L906,0))))</f>
        <v>0</v>
      </c>
      <c r="S906" s="49">
        <f t="shared" ref="S906" si="4059">IF(AND($M906=3,$K909=1,$M910=4,$K913=1),$L910-$L906,IF(AND($M906=3,$K909=1,$M914=4,$K917=1),$L914-$L906,IF(AND($M906=3,$K909=1,$M918=4,$K921=1),$L918-$L906,IF(AND($M906=3,$K909=1,$M922=4,$K925=1),$L922-$L906,0))))</f>
        <v>0</v>
      </c>
      <c r="T906" s="49">
        <f t="shared" ref="T906" si="4060">IF(AND($M906=4,$K909=1,$M910=4,$K913=0),$L910-$L906,IF(AND($M906=4,$K909=1,$M914=4,$K917=0),$L914-$L906,IF(AND($M908=3,$K909=1,$M918=4,$K921=0),$L918-$L906,IF(AND($M906=4,$K909=1,$M922=4,$K925=0),$L922-$L906,0))))</f>
        <v>0</v>
      </c>
      <c r="U906" s="49">
        <f t="shared" ref="U906" si="4061">IF(AND($M906=4,$K909=1,$M910=5,$K913=1),$L910-$L906,IF(AND($M906=4,$K909=1,$M914=5,$K917=1),$L914-$L906,IF(AND($M906=4,$K909=1,$M918=5,$K921=1),$L918-$L906,IF(AND($M906=4,$K909=1,$M922=5,$K925=1),$L922-$L906,0))))</f>
        <v>0</v>
      </c>
      <c r="V906" s="49">
        <f t="shared" ref="V906" si="4062">IF(AND($M906=5,$K909=1,$M910=5,$K913=0),$L910-$L906,IF(AND($M906=5,$K909=1,$M914=5,$K917=0),$L914-$L906,IF(AND($M908=5,$K909=1,$M918=5,$K921=0),$L918-$L906,IF(AND($M906=5,$K909=1,$M922=5,$K925=0),$L922-$L906,0))))</f>
        <v>0</v>
      </c>
      <c r="W906" s="49">
        <f t="shared" ref="W906" si="4063">IF(AND($M906=5,$K909=1,$M910=1,$K913=1),$L910-$L906,IF(AND($M906=5,$K909=1,$M914=1,$K917=1),$L914-$L906,IF(AND($M906=5,$K909=1,$M918=1,$K921=1),$L918-$L906,IF(AND($M906=5,$K909=1,$M922=1,$K925=1),$L922-$L906,0))))</f>
        <v>0</v>
      </c>
    </row>
    <row r="907" spans="9:23">
      <c r="I907" s="45" t="s">
        <v>1663</v>
      </c>
      <c r="J907" s="17">
        <f t="shared" si="4050"/>
        <v>31782114</v>
      </c>
      <c r="K907" s="49">
        <f t="shared" ref="K907" si="4064">J907*$B$2</f>
        <v>254256912</v>
      </c>
      <c r="L907" s="49"/>
    </row>
    <row r="908" spans="9:23">
      <c r="I908" s="45" t="s">
        <v>595</v>
      </c>
      <c r="J908" s="17">
        <f t="shared" si="4050"/>
        <v>251</v>
      </c>
      <c r="K908" s="49">
        <f t="shared" ref="K908" si="4065">J908*1000000000</f>
        <v>251000000000</v>
      </c>
      <c r="L908" s="49"/>
    </row>
    <row r="909" spans="9:23">
      <c r="I909" s="45" t="s">
        <v>484</v>
      </c>
      <c r="J909" s="17">
        <f t="shared" ref="J909" si="4066">HEX2DEC(RIGHT(I909))</f>
        <v>1</v>
      </c>
      <c r="K909" s="49">
        <f t="shared" ref="K909" si="4067">HEX2DEC(LEFT(RIGHT(I909,2),1))</f>
        <v>0</v>
      </c>
    </row>
    <row r="910" spans="9:23">
      <c r="I910" s="45" t="s">
        <v>1664</v>
      </c>
      <c r="J910" s="17">
        <f t="shared" ref="J910:J912" si="4068">HEX2DEC(I910)</f>
        <v>5351</v>
      </c>
      <c r="K910" s="49">
        <f t="shared" ref="K910" si="4069">J910*$B$3</f>
        <v>433.59153000000003</v>
      </c>
      <c r="L910" s="49">
        <f t="shared" ref="L910" si="4070">K910+K911+K912</f>
        <v>251254257857.59152</v>
      </c>
      <c r="M910" s="50">
        <f t="shared" ref="M910" si="4071">J913+1</f>
        <v>3</v>
      </c>
      <c r="N910" s="49">
        <f t="shared" ref="N910" si="4072">IF(AND($M910=1,$K913=1,$M914=1,$K917=0),$L914-$L910,IF(AND($M910=1,$K913=1,$M918=1,$K921=0),$L918-$L910,IF(AND($M910=1,$K913=1,$M922=1,$K925=0),$L922-$L910,IF(AND($M910=1,$K913=1,$M926=1,$K929=0),$L926-$L910,0))))</f>
        <v>0</v>
      </c>
      <c r="O910" s="49">
        <f t="shared" ref="O910" si="4073">IF(AND($M910=1,$K913=1,$M914=2,$K917=1),$L914-$L910,IF(AND($M910=1,$K913=1,$M918=2,$K921=1),$L918-$L910,IF(AND($M910=1,$K913=1,$M922=2,$K925=1),$L922-$L910,IF(AND($M910=1,$K913=1,$M926=2,$K929=1),$L926-$L910,0))))</f>
        <v>0</v>
      </c>
      <c r="P910" s="49">
        <f t="shared" ref="P910" si="4074">IF(AND($M910=2,$K913=1,$M914=2,$K917=0),$L914-$L910,IF(AND($M910=2,$K913=1,$M918=2,$K921=0),$L918-$L910,IF(AND($M910=2,$K913=1,$M922=2,$K925=0),$L922-$L910,IF(AND($M910=2,$K913=1,$M926=2,$K929=0),$L926-$L910,0))))</f>
        <v>0</v>
      </c>
      <c r="Q910" s="49">
        <f t="shared" ref="Q910" si="4075">IF(AND($M910=2,$K913=1,$M914=3,$K917=1),$L914-$L910,IF(AND($M910=2,$K913=1,$M918=3,$K921=1),$L918-$L910,IF(AND($M910=2,$K913=1,$M922=3,$K925=1),$L922-$L910,IF(AND($M910=2,$K913=1,$M926=3,$K929=1),$L926-$L910,0))))</f>
        <v>0</v>
      </c>
      <c r="R910" s="49">
        <f t="shared" ref="R910" si="4076">IF(AND($M910=3,$K913=1,$M914=3,$K917=0),$L914-$L910,IF(AND($M910=3,$K913=1,$M918=3,$K921=0),$L918-$L910,IF(AND($M910=3,$K913=1,$M922=3,$K925=0),$L922-$L910,IF(AND($M910=3,$K913=1,$M926=3,$K929=0),$L926-$L910,0))))</f>
        <v>0</v>
      </c>
      <c r="S910" s="49">
        <f t="shared" ref="S910" si="4077">IF(AND($M910=3,$K913=1,$M914=4,$K917=1),$L914-$L910,IF(AND($M910=3,$K913=1,$M918=4,$K921=1),$L918-$L910,IF(AND($M910=3,$K913=1,$M922=4,$K925=1),$L922-$L910,IF(AND($M910=3,$K913=1,$M926=4,$K929=1),$L926-$L910,0))))</f>
        <v>0</v>
      </c>
      <c r="T910" s="49">
        <f t="shared" ref="T910" si="4078">IF(AND($M910=4,$K913=1,$M914=4,$K917=0),$L914-$L910,IF(AND($M910=4,$K913=1,$M918=4,$K921=0),$L918-$L910,IF(AND($M912=3,$K913=1,$M922=4,$K925=0),$L922-$L910,IF(AND($M910=4,$K913=1,$M926=4,$K929=0),$L926-$L910,0))))</f>
        <v>0</v>
      </c>
      <c r="U910" s="49">
        <f t="shared" ref="U910" si="4079">IF(AND($M910=4,$K913=1,$M914=5,$K917=1),$L914-$L910,IF(AND($M910=4,$K913=1,$M918=5,$K921=1),$L918-$L910,IF(AND($M910=4,$K913=1,$M922=5,$K925=1),$L922-$L910,IF(AND($M910=4,$K913=1,$M926=5,$K929=1),$L926-$L910,0))))</f>
        <v>0</v>
      </c>
      <c r="V910" s="49">
        <f t="shared" ref="V910" si="4080">IF(AND($M910=5,$K913=1,$M914=5,$K917=0),$L914-$L910,IF(AND($M910=5,$K913=1,$M918=5,$K921=0),$L918-$L910,IF(AND($M912=5,$K913=1,$M922=5,$K925=0),$L922-$L910,IF(AND($M910=5,$K913=1,$M926=5,$K929=0),$L926-$L910,0))))</f>
        <v>0</v>
      </c>
      <c r="W910" s="49">
        <f t="shared" ref="W910" si="4081">IF(AND($M910=5,$K913=1,$M914=1,$K917=1),$L914-$L910,IF(AND($M910=5,$K913=1,$M918=1,$K921=1),$L918-$L910,IF(AND($M910=5,$K913=1,$M922=1,$K925=1),$L922-$L910,IF(AND($M910=5,$K913=1,$M926=1,$K929=1),$L926-$L910,0))))</f>
        <v>0</v>
      </c>
    </row>
    <row r="911" spans="9:23">
      <c r="I911" s="45" t="s">
        <v>1665</v>
      </c>
      <c r="J911" s="17">
        <f t="shared" si="4068"/>
        <v>31782178</v>
      </c>
      <c r="K911" s="49">
        <f t="shared" ref="K911" si="4082">J911*$B$2</f>
        <v>254257424</v>
      </c>
      <c r="L911" s="49"/>
    </row>
    <row r="912" spans="9:23">
      <c r="I912" s="45" t="s">
        <v>595</v>
      </c>
      <c r="J912" s="17">
        <f t="shared" si="4068"/>
        <v>251</v>
      </c>
      <c r="K912" s="49">
        <f t="shared" ref="K912" si="4083">J912*1000000000</f>
        <v>251000000000</v>
      </c>
      <c r="L912" s="49"/>
    </row>
    <row r="913" spans="9:23">
      <c r="I913" s="45" t="s">
        <v>706</v>
      </c>
      <c r="J913" s="17">
        <f t="shared" ref="J913" si="4084">HEX2DEC(RIGHT(I913))</f>
        <v>2</v>
      </c>
      <c r="K913" s="49">
        <f t="shared" ref="K913" si="4085">HEX2DEC(LEFT(RIGHT(I913,2),1))</f>
        <v>0</v>
      </c>
    </row>
    <row r="914" spans="9:23">
      <c r="I914" s="45" t="s">
        <v>1666</v>
      </c>
      <c r="J914" s="17">
        <f t="shared" ref="J914:J916" si="4086">HEX2DEC(I914)</f>
        <v>2693</v>
      </c>
      <c r="K914" s="49">
        <f t="shared" ref="K914" si="4087">J914*$B$3</f>
        <v>218.21379000000002</v>
      </c>
      <c r="L914" s="49">
        <f t="shared" ref="L914" si="4088">K914+K915+K916</f>
        <v>251254266346.21378</v>
      </c>
      <c r="M914" s="50">
        <f t="shared" ref="M914" si="4089">J917+1</f>
        <v>4</v>
      </c>
      <c r="N914" s="49">
        <f t="shared" ref="N914" si="4090">IF(AND($M914=1,$K917=1,$M918=1,$K921=0),$L918-$L914,IF(AND($M914=1,$K917=1,$M922=1,$K925=0),$L922-$L914,IF(AND($M914=1,$K917=1,$M926=1,$K929=0),$L926-$L914,IF(AND($M914=1,$K917=1,$M930=1,$K933=0),$L930-$L914,0))))</f>
        <v>0</v>
      </c>
      <c r="O914" s="49">
        <f t="shared" ref="O914" si="4091">IF(AND($M914=1,$K917=1,$M918=2,$K921=1),$L918-$L914,IF(AND($M914=1,$K917=1,$M922=2,$K925=1),$L922-$L914,IF(AND($M914=1,$K917=1,$M926=2,$K929=1),$L926-$L914,IF(AND($M914=1,$K917=1,$M930=2,$K933=1),$L930-$L914,0))))</f>
        <v>0</v>
      </c>
      <c r="P914" s="49">
        <f t="shared" ref="P914" si="4092">IF(AND($M914=2,$K917=1,$M918=2,$K921=0),$L918-$L914,IF(AND($M914=2,$K917=1,$M922=2,$K925=0),$L922-$L914,IF(AND($M914=2,$K917=1,$M926=2,$K929=0),$L926-$L914,IF(AND($M914=2,$K917=1,$M930=2,$K933=0),$L930-$L914,0))))</f>
        <v>0</v>
      </c>
      <c r="Q914" s="49">
        <f t="shared" ref="Q914" si="4093">IF(AND($M914=2,$K917=1,$M918=3,$K921=1),$L918-$L914,IF(AND($M914=2,$K917=1,$M922=3,$K925=1),$L922-$L914,IF(AND($M914=2,$K917=1,$M926=3,$K929=1),$L926-$L914,IF(AND($M914=2,$K917=1,$M930=3,$K933=1),$L930-$L914,0))))</f>
        <v>0</v>
      </c>
      <c r="R914" s="49">
        <f t="shared" ref="R914" si="4094">IF(AND($M914=3,$K917=1,$M918=3,$K921=0),$L918-$L914,IF(AND($M914=3,$K917=1,$M922=3,$K925=0),$L922-$L914,IF(AND($M914=3,$K917=1,$M926=3,$K929=0),$L926-$L914,IF(AND($M914=3,$K917=1,$M930=3,$K933=0),$L930-$L914,0))))</f>
        <v>0</v>
      </c>
      <c r="S914" s="49">
        <f t="shared" ref="S914" si="4095">IF(AND($M914=3,$K917=1,$M918=4,$K921=1),$L918-$L914,IF(AND($M914=3,$K917=1,$M922=4,$K925=1),$L922-$L914,IF(AND($M914=3,$K917=1,$M926=4,$K929=1),$L926-$L914,IF(AND($M914=3,$K917=1,$M930=4,$K933=1),$L930-$L914,0))))</f>
        <v>0</v>
      </c>
      <c r="T914" s="49">
        <f t="shared" ref="T914" si="4096">IF(AND($M914=4,$K917=1,$M918=4,$K921=0),$L918-$L914,IF(AND($M914=4,$K917=1,$M922=4,$K925=0),$L922-$L914,IF(AND($M916=3,$K917=1,$M926=4,$K929=0),$L926-$L914,IF(AND($M914=4,$K917=1,$M930=4,$K933=0),$L930-$L914,0))))</f>
        <v>1020.5157165527344</v>
      </c>
      <c r="U914" s="49">
        <f t="shared" ref="U914" si="4097">IF(AND($M914=4,$K917=1,$M918=5,$K921=1),$L918-$L914,IF(AND($M914=4,$K917=1,$M922=5,$K925=1),$L922-$L914,IF(AND($M914=4,$K917=1,$M926=5,$K929=1),$L926-$L914,IF(AND($M914=4,$K917=1,$M930=5,$K933=1),$L930-$L914,0))))</f>
        <v>12324.86865234375</v>
      </c>
      <c r="V914" s="49">
        <f t="shared" ref="V914" si="4098">IF(AND($M914=5,$K917=1,$M918=5,$K921=0),$L918-$L914,IF(AND($M914=5,$K917=1,$M922=5,$K925=0),$L922-$L914,IF(AND($M916=5,$K917=1,$M926=5,$K929=0),$L926-$L914,IF(AND($M914=5,$K917=1,$M930=5,$K933=0),$L930-$L914,0))))</f>
        <v>0</v>
      </c>
      <c r="W914" s="49">
        <f t="shared" ref="W914" si="4099">IF(AND($M914=5,$K917=1,$M918=1,$K921=1),$L918-$L914,IF(AND($M914=5,$K917=1,$M922=1,$K925=1),$L922-$L914,IF(AND($M914=5,$K917=1,$M926=1,$K929=1),$L926-$L914,IF(AND($M914=5,$K917=1,$M930=1,$K933=1),$L930-$L914,0))))</f>
        <v>0</v>
      </c>
    </row>
    <row r="915" spans="9:23">
      <c r="I915" s="45" t="s">
        <v>1667</v>
      </c>
      <c r="J915" s="17">
        <f t="shared" si="4086"/>
        <v>31783266</v>
      </c>
      <c r="K915" s="49">
        <f t="shared" ref="K915" si="4100">J915*$B$2</f>
        <v>254266128</v>
      </c>
      <c r="L915" s="49"/>
    </row>
    <row r="916" spans="9:23">
      <c r="I916" s="45" t="s">
        <v>595</v>
      </c>
      <c r="J916" s="17">
        <f t="shared" si="4086"/>
        <v>251</v>
      </c>
      <c r="K916" s="49">
        <f t="shared" ref="K916" si="4101">J916*1000000000</f>
        <v>251000000000</v>
      </c>
      <c r="L916" s="49"/>
    </row>
    <row r="917" spans="9:23">
      <c r="I917" s="45" t="s">
        <v>491</v>
      </c>
      <c r="J917" s="17">
        <f t="shared" ref="J917" si="4102">HEX2DEC(RIGHT(I917))</f>
        <v>3</v>
      </c>
      <c r="K917" s="49">
        <f t="shared" ref="K917" si="4103">HEX2DEC(LEFT(RIGHT(I917,2),1))</f>
        <v>1</v>
      </c>
    </row>
    <row r="918" spans="9:23">
      <c r="I918" s="45" t="s">
        <v>710</v>
      </c>
      <c r="J918" s="17">
        <f t="shared" ref="J918:J920" si="4104">HEX2DEC(I918)</f>
        <v>2650</v>
      </c>
      <c r="K918" s="49">
        <f t="shared" ref="K918" si="4105">J918*$B$3</f>
        <v>214.7295</v>
      </c>
      <c r="L918" s="49">
        <f t="shared" ref="L918" si="4106">K918+K919+K920</f>
        <v>251254267366.72949</v>
      </c>
      <c r="M918" s="50">
        <f t="shared" ref="M918" si="4107">J921+1</f>
        <v>4</v>
      </c>
      <c r="N918" s="49">
        <f t="shared" ref="N918" si="4108">IF(AND($M918=1,$K921=1,$M922=1,$K925=0),$L922-$L918,IF(AND($M918=1,$K921=1,$M926=1,$K929=0),$L926-$L918,IF(AND($M918=1,$K921=1,$M930=1,$K933=0),$L930-$L918,IF(AND($M918=1,$K921=1,$M934=1,$K937=0),$L934-$L918,0))))</f>
        <v>0</v>
      </c>
      <c r="O918" s="49">
        <f t="shared" ref="O918" si="4109">IF(AND($M918=1,$K921=1,$M922=2,$K925=1),$L922-$L918,IF(AND($M918=1,$K921=1,$M926=2,$K929=1),$L926-$L918,IF(AND($M918=1,$K921=1,$M930=2,$K933=1),$L930-$L918,IF(AND($M918=1,$K921=1,$M934=2,$K937=1),$L934-$L918,0))))</f>
        <v>0</v>
      </c>
      <c r="P918" s="49">
        <f t="shared" ref="P918" si="4110">IF(AND($M918=2,$K921=1,$M922=2,$K925=0),$L922-$L918,IF(AND($M918=2,$K921=1,$M926=2,$K929=0),$L926-$L918,IF(AND($M918=2,$K921=1,$M930=2,$K933=0),$L930-$L918,IF(AND($M918=2,$K921=1,$M934=2,$K937=0),$L934-$L918,0))))</f>
        <v>0</v>
      </c>
      <c r="Q918" s="49">
        <f t="shared" ref="Q918" si="4111">IF(AND($M918=2,$K921=1,$M922=3,$K925=1),$L922-$L918,IF(AND($M918=2,$K921=1,$M926=3,$K929=1),$L926-$L918,IF(AND($M918=2,$K921=1,$M930=3,$K933=1),$L930-$L918,IF(AND($M918=2,$K921=1,$M934=3,$K937=1),$L934-$L918,0))))</f>
        <v>0</v>
      </c>
      <c r="R918" s="49">
        <f t="shared" ref="R918" si="4112">IF(AND($M918=3,$K921=1,$M922=3,$K925=0),$L922-$L918,IF(AND($M918=3,$K921=1,$M926=3,$K929=0),$L926-$L918,IF(AND($M918=3,$K921=1,$M930=3,$K933=0),$L930-$L918,IF(AND($M918=3,$K921=1,$M934=3,$K937=0),$L934-$L918,0))))</f>
        <v>0</v>
      </c>
      <c r="S918" s="49">
        <f t="shared" ref="S918" si="4113">IF(AND($M918=3,$K921=1,$M922=4,$K925=1),$L922-$L918,IF(AND($M918=3,$K921=1,$M926=4,$K929=1),$L926-$L918,IF(AND($M918=3,$K921=1,$M930=4,$K933=1),$L930-$L918,IF(AND($M918=3,$K921=1,$M934=4,$K937=1),$L934-$L918,0))))</f>
        <v>0</v>
      </c>
      <c r="T918" s="49">
        <f t="shared" ref="T918" si="4114">IF(AND($M918=4,$K921=1,$M922=4,$K925=0),$L922-$L918,IF(AND($M918=4,$K921=1,$M926=4,$K929=0),$L926-$L918,IF(AND($M920=3,$K921=1,$M930=4,$K933=0),$L930-$L918,IF(AND($M918=4,$K921=1,$M934=4,$K937=0),$L934-$L918,0))))</f>
        <v>0</v>
      </c>
      <c r="U918" s="49">
        <f t="shared" ref="U918" si="4115">IF(AND($M918=4,$K921=1,$M922=5,$K925=1),$L922-$L918,IF(AND($M918=4,$K921=1,$M926=5,$K929=1),$L926-$L918,IF(AND($M918=4,$K921=1,$M930=5,$K933=1),$L930-$L918,IF(AND($M918=4,$K921=1,$M934=5,$K937=1),$L934-$L918,0))))</f>
        <v>0</v>
      </c>
      <c r="V918" s="49">
        <f t="shared" ref="V918" si="4116">IF(AND($M918=5,$K921=1,$M922=5,$K925=0),$L922-$L918,IF(AND($M918=5,$K921=1,$M926=5,$K929=0),$L926-$L918,IF(AND($M920=5,$K921=1,$M930=5,$K933=0),$L930-$L918,IF(AND($M918=5,$K921=1,$M934=5,$K937=0),$L934-$L918,0))))</f>
        <v>0</v>
      </c>
      <c r="W918" s="49">
        <f t="shared" ref="W918" si="4117">IF(AND($M918=5,$K921=1,$M922=1,$K925=1),$L922-$L918,IF(AND($M918=5,$K921=1,$M926=1,$K929=1),$L926-$L918,IF(AND($M918=5,$K921=1,$M930=1,$K933=1),$L930-$L918,IF(AND($M918=5,$K921=1,$M934=1,$K937=1),$L934-$L918,0))))</f>
        <v>0</v>
      </c>
    </row>
    <row r="919" spans="9:23">
      <c r="I919" s="45" t="s">
        <v>1668</v>
      </c>
      <c r="J919" s="17">
        <f t="shared" si="4104"/>
        <v>31783394</v>
      </c>
      <c r="K919" s="49">
        <f t="shared" ref="K919" si="4118">J919*$B$2</f>
        <v>254267152</v>
      </c>
      <c r="L919" s="49"/>
    </row>
    <row r="920" spans="9:23">
      <c r="I920" s="45" t="s">
        <v>595</v>
      </c>
      <c r="J920" s="17">
        <f t="shared" si="4104"/>
        <v>251</v>
      </c>
      <c r="K920" s="49">
        <f t="shared" ref="K920" si="4119">J920*1000000000</f>
        <v>251000000000</v>
      </c>
      <c r="L920" s="49"/>
    </row>
    <row r="921" spans="9:23">
      <c r="I921" s="45" t="s">
        <v>1225</v>
      </c>
      <c r="J921" s="17">
        <f t="shared" ref="J921" si="4120">HEX2DEC(RIGHT(I921))</f>
        <v>3</v>
      </c>
      <c r="K921" s="49">
        <f t="shared" ref="K921" si="4121">HEX2DEC(LEFT(RIGHT(I921,2),1))</f>
        <v>0</v>
      </c>
    </row>
    <row r="922" spans="9:23">
      <c r="I922" s="45" t="s">
        <v>1669</v>
      </c>
      <c r="J922" s="17">
        <f t="shared" ref="J922:J924" si="4122">HEX2DEC(I922)</f>
        <v>3148</v>
      </c>
      <c r="K922" s="49">
        <f t="shared" ref="K922" si="4123">J922*$B$3</f>
        <v>255.08244000000002</v>
      </c>
      <c r="L922" s="49">
        <f t="shared" ref="L922" si="4124">K922+K923+K924</f>
        <v>251254278671.08243</v>
      </c>
      <c r="M922" s="50">
        <f t="shared" ref="M922" si="4125">J925+1</f>
        <v>5</v>
      </c>
      <c r="N922" s="49">
        <f t="shared" ref="N922" si="4126">IF(AND($M922=1,$K925=1,$M926=1,$K929=0),$L926-$L922,IF(AND($M922=1,$K925=1,$M930=1,$K933=0),$L930-$L922,IF(AND($M922=1,$K925=1,$M934=1,$K937=0),$L934-$L922,IF(AND($M922=1,$K925=1,$M938=1,$K941=0),$L938-$L922,0))))</f>
        <v>0</v>
      </c>
      <c r="O922" s="49">
        <f t="shared" ref="O922" si="4127">IF(AND($M922=1,$K925=1,$M926=2,$K929=1),$L926-$L922,IF(AND($M922=1,$K925=1,$M930=2,$K933=1),$L930-$L922,IF(AND($M922=1,$K925=1,$M934=2,$K937=1),$L934-$L922,IF(AND($M922=1,$K925=1,$M938=2,$K941=1),$L938-$L922,0))))</f>
        <v>0</v>
      </c>
      <c r="P922" s="49">
        <f t="shared" ref="P922" si="4128">IF(AND($M922=2,$K925=1,$M926=2,$K929=0),$L926-$L922,IF(AND($M922=2,$K925=1,$M930=2,$K933=0),$L930-$L922,IF(AND($M922=2,$K925=1,$M934=2,$K937=0),$L934-$L922,IF(AND($M922=2,$K925=1,$M938=2,$K941=0),$L938-$L922,0))))</f>
        <v>0</v>
      </c>
      <c r="Q922" s="49">
        <f t="shared" ref="Q922" si="4129">IF(AND($M922=2,$K925=1,$M926=3,$K929=1),$L926-$L922,IF(AND($M922=2,$K925=1,$M930=3,$K933=1),$L930-$L922,IF(AND($M922=2,$K925=1,$M934=3,$K937=1),$L934-$L922,IF(AND($M922=2,$K925=1,$M938=3,$K941=1),$L938-$L922,0))))</f>
        <v>0</v>
      </c>
      <c r="R922" s="49">
        <f t="shared" ref="R922" si="4130">IF(AND($M922=3,$K925=1,$M926=3,$K929=0),$L926-$L922,IF(AND($M922=3,$K925=1,$M930=3,$K933=0),$L930-$L922,IF(AND($M922=3,$K925=1,$M934=3,$K937=0),$L934-$L922,IF(AND($M922=3,$K925=1,$M938=3,$K941=0),$L938-$L922,0))))</f>
        <v>0</v>
      </c>
      <c r="S922" s="49">
        <f t="shared" ref="S922" si="4131">IF(AND($M922=3,$K925=1,$M926=4,$K929=1),$L926-$L922,IF(AND($M922=3,$K925=1,$M930=4,$K933=1),$L930-$L922,IF(AND($M922=3,$K925=1,$M934=4,$K937=1),$L934-$L922,IF(AND($M922=3,$K925=1,$M938=4,$K941=1),$L938-$L922,0))))</f>
        <v>0</v>
      </c>
      <c r="T922" s="49">
        <f t="shared" ref="T922" si="4132">IF(AND($M922=4,$K925=1,$M926=4,$K929=0),$L926-$L922,IF(AND($M922=4,$K925=1,$M930=4,$K933=0),$L930-$L922,IF(AND($M924=3,$K925=1,$M934=4,$K937=0),$L934-$L922,IF(AND($M922=4,$K925=1,$M938=4,$K941=0),$L938-$L922,0))))</f>
        <v>0</v>
      </c>
      <c r="U922" s="49">
        <f t="shared" ref="U922" si="4133">IF(AND($M922=4,$K925=1,$M926=5,$K929=1),$L926-$L922,IF(AND($M922=4,$K925=1,$M930=5,$K933=1),$L930-$L922,IF(AND($M922=4,$K925=1,$M934=5,$K937=1),$L934-$L922,IF(AND($M922=4,$K925=1,$M938=5,$K941=1),$L938-$L922,0))))</f>
        <v>0</v>
      </c>
      <c r="V922" s="49">
        <f t="shared" ref="V922" si="4134">IF(AND($M922=5,$K925=1,$M926=5,$K929=0),$L926-$L922,IF(AND($M922=5,$K925=1,$M930=5,$K933=0),$L930-$L922,IF(AND($M924=5,$K925=1,$M934=5,$K937=0),$L934-$L922,IF(AND($M922=5,$K925=1,$M938=5,$K941=0),$L938-$L922,0))))</f>
        <v>1006.0113525390625</v>
      </c>
      <c r="W922" s="49">
        <f t="shared" ref="W922" si="4135">IF(AND($M922=5,$K925=1,$M926=1,$K929=1),$L926-$L922,IF(AND($M922=5,$K925=1,$M930=1,$K933=1),$L930-$L922,IF(AND($M922=5,$K925=1,$M934=1,$K937=1),$L934-$L922,IF(AND($M922=5,$K925=1,$M938=1,$K941=1),$L938-$L922,0))))</f>
        <v>0</v>
      </c>
    </row>
    <row r="923" spans="9:23">
      <c r="I923" s="45" t="s">
        <v>1670</v>
      </c>
      <c r="J923" s="17">
        <f t="shared" si="4122"/>
        <v>31784802</v>
      </c>
      <c r="K923" s="49">
        <f t="shared" ref="K923" si="4136">J923*$B$2</f>
        <v>254278416</v>
      </c>
      <c r="L923" s="49"/>
    </row>
    <row r="924" spans="9:23">
      <c r="I924" s="45" t="s">
        <v>595</v>
      </c>
      <c r="J924" s="17">
        <f t="shared" si="4122"/>
        <v>251</v>
      </c>
      <c r="K924" s="49">
        <f t="shared" ref="K924" si="4137">J924*1000000000</f>
        <v>251000000000</v>
      </c>
      <c r="L924" s="49"/>
    </row>
    <row r="925" spans="9:23">
      <c r="I925" s="45" t="s">
        <v>481</v>
      </c>
      <c r="J925" s="17">
        <f t="shared" ref="J925" si="4138">HEX2DEC(RIGHT(I925))</f>
        <v>4</v>
      </c>
      <c r="K925" s="49">
        <f t="shared" ref="K925" si="4139">HEX2DEC(LEFT(RIGHT(I925,2),1))</f>
        <v>1</v>
      </c>
    </row>
    <row r="926" spans="9:23">
      <c r="I926" s="45" t="s">
        <v>1269</v>
      </c>
      <c r="J926" s="17">
        <f t="shared" ref="J926:J928" si="4140">HEX2DEC(I926)</f>
        <v>2926</v>
      </c>
      <c r="K926" s="49">
        <f t="shared" ref="K926" si="4141">J926*$B$3</f>
        <v>237.09378000000001</v>
      </c>
      <c r="L926" s="49">
        <f t="shared" ref="L926" si="4142">K926+K927+K928</f>
        <v>251254279677.09378</v>
      </c>
      <c r="M926" s="50">
        <f t="shared" ref="M926" si="4143">J929+1</f>
        <v>5</v>
      </c>
      <c r="N926" s="49">
        <f t="shared" ref="N926" si="4144">IF(AND($M926=1,$K929=1,$M930=1,$K933=0),$L930-$L926,IF(AND($M926=1,$K929=1,$M934=1,$K937=0),$L934-$L926,IF(AND($M926=1,$K929=1,$M938=1,$K941=0),$L938-$L926,IF(AND($M926=1,$K929=1,$M942=1,$K945=0),$L942-$L926,0))))</f>
        <v>0</v>
      </c>
      <c r="O926" s="49">
        <f t="shared" ref="O926" si="4145">IF(AND($M926=1,$K929=1,$M930=2,$K933=1),$L930-$L926,IF(AND($M926=1,$K929=1,$M934=2,$K937=1),$L934-$L926,IF(AND($M926=1,$K929=1,$M938=2,$K941=1),$L938-$L926,IF(AND($M926=1,$K929=1,$M942=2,$K945=1),$L942-$L926,0))))</f>
        <v>0</v>
      </c>
      <c r="P926" s="49">
        <f t="shared" ref="P926" si="4146">IF(AND($M926=2,$K929=1,$M930=2,$K933=0),$L930-$L926,IF(AND($M926=2,$K929=1,$M934=2,$K937=0),$L934-$L926,IF(AND($M926=2,$K929=1,$M938=2,$K941=0),$L938-$L926,IF(AND($M926=2,$K929=1,$M942=2,$K945=0),$L942-$L926,0))))</f>
        <v>0</v>
      </c>
      <c r="Q926" s="49">
        <f t="shared" ref="Q926" si="4147">IF(AND($M926=2,$K929=1,$M930=3,$K933=1),$L930-$L926,IF(AND($M926=2,$K929=1,$M934=3,$K937=1),$L934-$L926,IF(AND($M926=2,$K929=1,$M938=3,$K941=1),$L938-$L926,IF(AND($M926=2,$K929=1,$M942=3,$K945=1),$L942-$L926,0))))</f>
        <v>0</v>
      </c>
      <c r="R926" s="49">
        <f t="shared" ref="R926" si="4148">IF(AND($M926=3,$K929=1,$M930=3,$K933=0),$L930-$L926,IF(AND($M926=3,$K929=1,$M934=3,$K937=0),$L934-$L926,IF(AND($M926=3,$K929=1,$M938=3,$K941=0),$L938-$L926,IF(AND($M926=3,$K929=1,$M942=3,$K945=0),$L942-$L926,0))))</f>
        <v>0</v>
      </c>
      <c r="S926" s="49">
        <f t="shared" ref="S926" si="4149">IF(AND($M926=3,$K929=1,$M930=4,$K933=1),$L930-$L926,IF(AND($M926=3,$K929=1,$M934=4,$K937=1),$L934-$L926,IF(AND($M926=3,$K929=1,$M938=4,$K941=1),$L938-$L926,IF(AND($M926=3,$K929=1,$M942=4,$K945=1),$L942-$L926,0))))</f>
        <v>0</v>
      </c>
      <c r="T926" s="49">
        <f t="shared" ref="T926" si="4150">IF(AND($M926=4,$K929=1,$M930=4,$K933=0),$L930-$L926,IF(AND($M926=4,$K929=1,$M934=4,$K937=0),$L934-$L926,IF(AND($M928=3,$K929=1,$M938=4,$K941=0),$L938-$L926,IF(AND($M926=4,$K929=1,$M942=4,$K945=0),$L942-$L926,0))))</f>
        <v>0</v>
      </c>
      <c r="U926" s="49">
        <f t="shared" ref="U926" si="4151">IF(AND($M926=4,$K929=1,$M930=5,$K933=1),$L930-$L926,IF(AND($M926=4,$K929=1,$M934=5,$K937=1),$L934-$L926,IF(AND($M926=4,$K929=1,$M938=5,$K941=1),$L938-$L926,IF(AND($M926=4,$K929=1,$M942=5,$K945=1),$L942-$L926,0))))</f>
        <v>0</v>
      </c>
      <c r="V926" s="49">
        <f t="shared" ref="V926" si="4152">IF(AND($M926=5,$K929=1,$M930=5,$K933=0),$L930-$L926,IF(AND($M926=5,$K929=1,$M934=5,$K937=0),$L934-$L926,IF(AND($M928=5,$K929=1,$M938=5,$K941=0),$L938-$L926,IF(AND($M926=5,$K929=1,$M942=5,$K945=0),$L942-$L926,0))))</f>
        <v>0</v>
      </c>
      <c r="W926" s="49">
        <f t="shared" ref="W926" si="4153">IF(AND($M926=5,$K929=1,$M930=1,$K933=1),$L930-$L926,IF(AND($M926=5,$K929=1,$M934=1,$K937=1),$L934-$L926,IF(AND($M926=5,$K929=1,$M938=1,$K941=1),$L938-$L926,IF(AND($M926=5,$K929=1,$M942=1,$K945=1),$L942-$L926,0))))</f>
        <v>0</v>
      </c>
    </row>
    <row r="927" spans="9:23">
      <c r="I927" s="45" t="s">
        <v>1671</v>
      </c>
      <c r="J927" s="17">
        <f t="shared" si="4140"/>
        <v>31784930</v>
      </c>
      <c r="K927" s="49">
        <f t="shared" ref="K927" si="4154">J927*$B$2</f>
        <v>254279440</v>
      </c>
      <c r="L927" s="49"/>
    </row>
    <row r="928" spans="9:23">
      <c r="I928" s="45" t="s">
        <v>595</v>
      </c>
      <c r="J928" s="17">
        <f t="shared" si="4140"/>
        <v>251</v>
      </c>
      <c r="K928" s="49">
        <f t="shared" ref="K928" si="4155">J928*1000000000</f>
        <v>251000000000</v>
      </c>
      <c r="L928" s="49"/>
    </row>
    <row r="929" spans="9:23">
      <c r="I929" s="45" t="s">
        <v>1226</v>
      </c>
      <c r="J929" s="17">
        <f t="shared" ref="J929" si="4156">HEX2DEC(RIGHT(I929))</f>
        <v>4</v>
      </c>
      <c r="K929" s="49">
        <f t="shared" ref="K929" si="4157">HEX2DEC(LEFT(RIGHT(I929,2),1))</f>
        <v>0</v>
      </c>
    </row>
    <row r="930" spans="9:23">
      <c r="I930" s="45" t="s">
        <v>1672</v>
      </c>
      <c r="J930" s="17">
        <f t="shared" ref="J930:J932" si="4158">HEX2DEC(I930)</f>
        <v>4548</v>
      </c>
      <c r="K930" s="49">
        <f t="shared" ref="K930" si="4159">J930*$B$3</f>
        <v>368.52444000000003</v>
      </c>
      <c r="L930" s="49">
        <f t="shared" ref="L930" si="4160">K930+K931+K932</f>
        <v>252254284928.52444</v>
      </c>
      <c r="M930" s="50">
        <f t="shared" ref="M930" si="4161">J933+1</f>
        <v>2</v>
      </c>
      <c r="N930" s="49">
        <f t="shared" ref="N930" si="4162">IF(AND($M930=1,$K933=1,$M934=1,$K937=0),$L934-$L930,IF(AND($M930=1,$K933=1,$M938=1,$K941=0),$L938-$L930,IF(AND($M930=1,$K933=1,$M942=1,$K945=0),$L942-$L930,IF(AND($M930=1,$K933=1,$M946=1,$K949=0),$L946-$L930,0))))</f>
        <v>0</v>
      </c>
      <c r="O930" s="49">
        <f t="shared" ref="O930" si="4163">IF(AND($M930=1,$K933=1,$M934=2,$K937=1),$L934-$L930,IF(AND($M930=1,$K933=1,$M938=2,$K941=1),$L938-$L930,IF(AND($M930=1,$K933=1,$M942=2,$K945=1),$L942-$L930,IF(AND($M930=1,$K933=1,$M946=2,$K949=1),$L946-$L930,0))))</f>
        <v>0</v>
      </c>
      <c r="P930" s="49">
        <f t="shared" ref="P930" si="4164">IF(AND($M930=2,$K933=1,$M934=2,$K937=0),$L934-$L930,IF(AND($M930=2,$K933=1,$M938=2,$K941=0),$L938-$L930,IF(AND($M930=2,$K933=1,$M942=2,$K945=0),$L942-$L930,IF(AND($M930=2,$K933=1,$M946=2,$K949=0),$L946-$L930,0))))</f>
        <v>1020.2726135253906</v>
      </c>
      <c r="Q930" s="49">
        <f t="shared" ref="Q930" si="4165">IF(AND($M930=2,$K933=1,$M934=3,$K937=1),$L934-$L930,IF(AND($M930=2,$K933=1,$M938=3,$K941=1),$L938-$L930,IF(AND($M930=2,$K933=1,$M942=3,$K945=1),$L942-$L930,IF(AND($M930=2,$K933=1,$M946=3,$K949=1),$L946-$L930,0))))</f>
        <v>544.89816284179687</v>
      </c>
      <c r="R930" s="49">
        <f t="shared" ref="R930" si="4166">IF(AND($M930=3,$K933=1,$M934=3,$K937=0),$L934-$L930,IF(AND($M930=3,$K933=1,$M938=3,$K941=0),$L938-$L930,IF(AND($M930=3,$K933=1,$M942=3,$K945=0),$L942-$L930,IF(AND($M930=3,$K933=1,$M946=3,$K949=0),$L946-$L930,0))))</f>
        <v>0</v>
      </c>
      <c r="S930" s="49">
        <f t="shared" ref="S930" si="4167">IF(AND($M930=3,$K933=1,$M934=4,$K937=1),$L934-$L930,IF(AND($M930=3,$K933=1,$M938=4,$K941=1),$L938-$L930,IF(AND($M930=3,$K933=1,$M942=4,$K945=1),$L942-$L930,IF(AND($M930=3,$K933=1,$M946=4,$K949=1),$L946-$L930,0))))</f>
        <v>0</v>
      </c>
      <c r="T930" s="49">
        <f t="shared" ref="T930" si="4168">IF(AND($M930=4,$K933=1,$M934=4,$K937=0),$L934-$L930,IF(AND($M930=4,$K933=1,$M938=4,$K941=0),$L938-$L930,IF(AND($M932=3,$K933=1,$M942=4,$K945=0),$L942-$L930,IF(AND($M930=4,$K933=1,$M946=4,$K949=0),$L946-$L930,0))))</f>
        <v>0</v>
      </c>
      <c r="U930" s="49">
        <f t="shared" ref="U930" si="4169">IF(AND($M930=4,$K933=1,$M934=5,$K937=1),$L934-$L930,IF(AND($M930=4,$K933=1,$M938=5,$K941=1),$L938-$L930,IF(AND($M930=4,$K933=1,$M942=5,$K945=1),$L942-$L930,IF(AND($M930=4,$K933=1,$M946=5,$K949=1),$L946-$L930,0))))</f>
        <v>0</v>
      </c>
      <c r="V930" s="49">
        <f t="shared" ref="V930" si="4170">IF(AND($M930=5,$K933=1,$M934=5,$K937=0),$L934-$L930,IF(AND($M930=5,$K933=1,$M938=5,$K941=0),$L938-$L930,IF(AND($M932=5,$K933=1,$M942=5,$K945=0),$L942-$L930,IF(AND($M930=5,$K933=1,$M946=5,$K949=0),$L946-$L930,0))))</f>
        <v>0</v>
      </c>
      <c r="W930" s="49">
        <f t="shared" ref="W930" si="4171">IF(AND($M930=5,$K933=1,$M934=1,$K937=1),$L934-$L930,IF(AND($M930=5,$K933=1,$M938=1,$K941=1),$L938-$L930,IF(AND($M930=5,$K933=1,$M942=1,$K945=1),$L942-$L930,IF(AND($M930=5,$K933=1,$M946=1,$K949=1),$L946-$L930,0))))</f>
        <v>0</v>
      </c>
    </row>
    <row r="931" spans="9:23">
      <c r="I931" s="45" t="s">
        <v>1673</v>
      </c>
      <c r="J931" s="17">
        <f t="shared" si="4158"/>
        <v>31785570</v>
      </c>
      <c r="K931" s="49">
        <f t="shared" ref="K931" si="4172">J931*$B$2</f>
        <v>254284560</v>
      </c>
      <c r="L931" s="49"/>
    </row>
    <row r="932" spans="9:23">
      <c r="I932" s="45" t="s">
        <v>1674</v>
      </c>
      <c r="J932" s="17">
        <f t="shared" si="4158"/>
        <v>252</v>
      </c>
      <c r="K932" s="49">
        <f t="shared" ref="K932" si="4173">J932*1000000000</f>
        <v>252000000000</v>
      </c>
      <c r="L932" s="49"/>
    </row>
    <row r="933" spans="9:23">
      <c r="I933" s="45" t="s">
        <v>437</v>
      </c>
      <c r="J933" s="17">
        <f t="shared" ref="J933" si="4174">HEX2DEC(RIGHT(I933))</f>
        <v>1</v>
      </c>
      <c r="K933" s="49">
        <f t="shared" ref="K933" si="4175">HEX2DEC(LEFT(RIGHT(I933,2),1))</f>
        <v>1</v>
      </c>
    </row>
    <row r="934" spans="9:23">
      <c r="I934" s="45" t="s">
        <v>1675</v>
      </c>
      <c r="J934" s="17">
        <f t="shared" ref="J934:J936" si="4176">HEX2DEC(I934)</f>
        <v>4954</v>
      </c>
      <c r="K934" s="49">
        <f t="shared" ref="K934" si="4177">J934*$B$3</f>
        <v>401.42262000000005</v>
      </c>
      <c r="L934" s="49">
        <f t="shared" ref="L934" si="4178">K934+K935+K936</f>
        <v>252254285473.42261</v>
      </c>
      <c r="M934" s="50">
        <f t="shared" ref="M934" si="4179">J937+1</f>
        <v>3</v>
      </c>
      <c r="N934" s="49">
        <f t="shared" ref="N934" si="4180">IF(AND($M934=1,$K937=1,$M938=1,$K941=0),$L938-$L934,IF(AND($M934=1,$K937=1,$M942=1,$K945=0),$L942-$L934,IF(AND($M934=1,$K937=1,$M946=1,$K949=0),$L946-$L934,IF(AND($M934=1,$K937=1,$M950=1,$K953=0),$L950-$L934,0))))</f>
        <v>0</v>
      </c>
      <c r="O934" s="49">
        <f t="shared" ref="O934" si="4181">IF(AND($M934=1,$K937=1,$M938=2,$K941=1),$L938-$L934,IF(AND($M934=1,$K937=1,$M942=2,$K945=1),$L942-$L934,IF(AND($M934=1,$K937=1,$M946=2,$K949=1),$L946-$L934,IF(AND($M934=1,$K937=1,$M950=2,$K953=1),$L950-$L934,0))))</f>
        <v>0</v>
      </c>
      <c r="P934" s="49">
        <f t="shared" ref="P934" si="4182">IF(AND($M934=2,$K937=1,$M938=2,$K941=0),$L938-$L934,IF(AND($M934=2,$K937=1,$M942=2,$K945=0),$L942-$L934,IF(AND($M934=2,$K937=1,$M946=2,$K949=0),$L946-$L934,IF(AND($M934=2,$K937=1,$M950=2,$K953=0),$L950-$L934,0))))</f>
        <v>0</v>
      </c>
      <c r="Q934" s="49">
        <f t="shared" ref="Q934" si="4183">IF(AND($M934=2,$K937=1,$M938=3,$K941=1),$L938-$L934,IF(AND($M934=2,$K937=1,$M942=3,$K945=1),$L942-$L934,IF(AND($M934=2,$K937=1,$M946=3,$K949=1),$L946-$L934,IF(AND($M934=2,$K937=1,$M950=3,$K953=1),$L950-$L934,0))))</f>
        <v>0</v>
      </c>
      <c r="R934" s="49">
        <f t="shared" ref="R934" si="4184">IF(AND($M934=3,$K937=1,$M938=3,$K941=0),$L938-$L934,IF(AND($M934=3,$K937=1,$M942=3,$K945=0),$L942-$L934,IF(AND($M934=3,$K937=1,$M946=3,$K949=0),$L946-$L934,IF(AND($M934=3,$K937=1,$M950=3,$K953=0),$L950-$L934,0))))</f>
        <v>962.25515747070312</v>
      </c>
      <c r="S934" s="49">
        <f t="shared" ref="S934" si="4185">IF(AND($M934=3,$K937=1,$M938=4,$K941=1),$L938-$L934,IF(AND($M934=3,$K937=1,$M942=4,$K945=1),$L942-$L934,IF(AND($M934=3,$K937=1,$M946=4,$K949=1),$L946-$L934,IF(AND($M934=3,$K937=1,$M950=4,$K953=1),$L950-$L934,0))))</f>
        <v>9450.8774108886719</v>
      </c>
      <c r="T934" s="49">
        <f t="shared" ref="T934" si="4186">IF(AND($M934=4,$K937=1,$M938=4,$K941=0),$L938-$L934,IF(AND($M934=4,$K937=1,$M942=4,$K945=0),$L942-$L934,IF(AND($M936=3,$K937=1,$M946=4,$K949=0),$L946-$L934,IF(AND($M934=4,$K937=1,$M950=4,$K953=0),$L950-$L934,0))))</f>
        <v>0</v>
      </c>
      <c r="U934" s="49">
        <f t="shared" ref="U934" si="4187">IF(AND($M934=4,$K937=1,$M938=5,$K941=1),$L938-$L934,IF(AND($M934=4,$K937=1,$M942=5,$K945=1),$L942-$L934,IF(AND($M934=4,$K937=1,$M946=5,$K949=1),$L946-$L934,IF(AND($M934=4,$K937=1,$M950=5,$K953=1),$L950-$L934,0))))</f>
        <v>0</v>
      </c>
      <c r="V934" s="49">
        <f t="shared" ref="V934" si="4188">IF(AND($M934=5,$K937=1,$M938=5,$K941=0),$L938-$L934,IF(AND($M934=5,$K937=1,$M942=5,$K945=0),$L942-$L934,IF(AND($M936=5,$K937=1,$M946=5,$K949=0),$L946-$L934,IF(AND($M934=5,$K937=1,$M950=5,$K953=0),$L950-$L934,0))))</f>
        <v>0</v>
      </c>
      <c r="W934" s="49">
        <f t="shared" ref="W934" si="4189">IF(AND($M934=5,$K937=1,$M938=1,$K941=1),$L938-$L934,IF(AND($M934=5,$K937=1,$M942=1,$K945=1),$L942-$L934,IF(AND($M934=5,$K937=1,$M946=1,$K949=1),$L946-$L934,IF(AND($M934=5,$K937=1,$M950=1,$K953=1),$L950-$L934,0))))</f>
        <v>0</v>
      </c>
    </row>
    <row r="935" spans="9:23">
      <c r="I935" s="45" t="s">
        <v>1676</v>
      </c>
      <c r="J935" s="17">
        <f t="shared" si="4176"/>
        <v>31785634</v>
      </c>
      <c r="K935" s="49">
        <f t="shared" ref="K935" si="4190">J935*$B$2</f>
        <v>254285072</v>
      </c>
      <c r="L935" s="49"/>
    </row>
    <row r="936" spans="9:23">
      <c r="I936" s="45" t="s">
        <v>1674</v>
      </c>
      <c r="J936" s="17">
        <f t="shared" si="4176"/>
        <v>252</v>
      </c>
      <c r="K936" s="49">
        <f t="shared" ref="K936" si="4191">J936*1000000000</f>
        <v>252000000000</v>
      </c>
      <c r="L936" s="49"/>
    </row>
    <row r="937" spans="9:23">
      <c r="I937" s="45" t="s">
        <v>482</v>
      </c>
      <c r="J937" s="17">
        <f t="shared" ref="J937" si="4192">HEX2DEC(RIGHT(I937))</f>
        <v>2</v>
      </c>
      <c r="K937" s="49">
        <f t="shared" ref="K937" si="4193">HEX2DEC(LEFT(RIGHT(I937,2),1))</f>
        <v>1</v>
      </c>
    </row>
    <row r="938" spans="9:23">
      <c r="I938" s="45" t="s">
        <v>1275</v>
      </c>
      <c r="J938" s="17">
        <f t="shared" ref="J938:J940" si="4194">HEX2DEC(I938)</f>
        <v>4502</v>
      </c>
      <c r="K938" s="49">
        <f t="shared" ref="K938" si="4195">J938*$B$3</f>
        <v>364.79706000000004</v>
      </c>
      <c r="L938" s="49">
        <f t="shared" ref="L938" si="4196">K938+K939+K940</f>
        <v>252254285948.79706</v>
      </c>
      <c r="M938" s="50">
        <f t="shared" ref="M938" si="4197">J941+1</f>
        <v>2</v>
      </c>
      <c r="N938" s="49">
        <f t="shared" ref="N938" si="4198">IF(AND($M938=1,$K941=1,$M942=1,$K945=0),$L942-$L938,IF(AND($M938=1,$K941=1,$M946=1,$K949=0),$L946-$L938,IF(AND($M938=1,$K941=1,$M950=1,$K953=0),$L950-$L938,IF(AND($M938=1,$K941=1,$M954=1,$K957=0),$L954-$L938,0))))</f>
        <v>0</v>
      </c>
      <c r="O938" s="49">
        <f t="shared" ref="O938" si="4199">IF(AND($M938=1,$K941=1,$M942=2,$K945=1),$L942-$L938,IF(AND($M938=1,$K941=1,$M946=2,$K949=1),$L946-$L938,IF(AND($M938=1,$K941=1,$M950=2,$K953=1),$L950-$L938,IF(AND($M938=1,$K941=1,$M954=2,$K957=1),$L954-$L938,0))))</f>
        <v>0</v>
      </c>
      <c r="P938" s="49">
        <f t="shared" ref="P938" si="4200">IF(AND($M938=2,$K941=1,$M942=2,$K945=0),$L942-$L938,IF(AND($M938=2,$K941=1,$M946=2,$K949=0),$L946-$L938,IF(AND($M938=2,$K941=1,$M950=2,$K953=0),$L950-$L938,IF(AND($M938=2,$K941=1,$M954=2,$K957=0),$L954-$L938,0))))</f>
        <v>0</v>
      </c>
      <c r="Q938" s="49">
        <f t="shared" ref="Q938" si="4201">IF(AND($M938=2,$K941=1,$M942=3,$K945=1),$L942-$L938,IF(AND($M938=2,$K941=1,$M946=3,$K949=1),$L946-$L938,IF(AND($M938=2,$K941=1,$M950=3,$K953=1),$L950-$L938,IF(AND($M938=2,$K941=1,$M954=3,$K957=1),$L954-$L938,0))))</f>
        <v>0</v>
      </c>
      <c r="R938" s="49">
        <f t="shared" ref="R938" si="4202">IF(AND($M938=3,$K941=1,$M942=3,$K945=0),$L942-$L938,IF(AND($M938=3,$K941=1,$M946=3,$K949=0),$L946-$L938,IF(AND($M938=3,$K941=1,$M950=3,$K953=0),$L950-$L938,IF(AND($M938=3,$K941=1,$M954=3,$K957=0),$L954-$L938,0))))</f>
        <v>0</v>
      </c>
      <c r="S938" s="49">
        <f t="shared" ref="S938" si="4203">IF(AND($M938=3,$K941=1,$M942=4,$K945=1),$L942-$L938,IF(AND($M938=3,$K941=1,$M946=4,$K949=1),$L946-$L938,IF(AND($M938=3,$K941=1,$M950=4,$K953=1),$L950-$L938,IF(AND($M938=3,$K941=1,$M954=4,$K957=1),$L954-$L938,0))))</f>
        <v>0</v>
      </c>
      <c r="T938" s="49">
        <f t="shared" ref="T938" si="4204">IF(AND($M938=4,$K941=1,$M942=4,$K945=0),$L942-$L938,IF(AND($M938=4,$K941=1,$M946=4,$K949=0),$L946-$L938,IF(AND($M940=3,$K941=1,$M950=4,$K953=0),$L950-$L938,IF(AND($M938=4,$K941=1,$M954=4,$K957=0),$L954-$L938,0))))</f>
        <v>0</v>
      </c>
      <c r="U938" s="49">
        <f t="shared" ref="U938" si="4205">IF(AND($M938=4,$K941=1,$M942=5,$K945=1),$L942-$L938,IF(AND($M938=4,$K941=1,$M946=5,$K949=1),$L946-$L938,IF(AND($M938=4,$K941=1,$M950=5,$K953=1),$L950-$L938,IF(AND($M938=4,$K941=1,$M954=5,$K957=1),$L954-$L938,0))))</f>
        <v>0</v>
      </c>
      <c r="V938" s="49">
        <f t="shared" ref="V938" si="4206">IF(AND($M938=5,$K941=1,$M942=5,$K945=0),$L942-$L938,IF(AND($M938=5,$K941=1,$M946=5,$K949=0),$L946-$L938,IF(AND($M940=5,$K941=1,$M950=5,$K953=0),$L950-$L938,IF(AND($M938=5,$K941=1,$M954=5,$K957=0),$L954-$L938,0))))</f>
        <v>0</v>
      </c>
      <c r="W938" s="49">
        <f t="shared" ref="W938" si="4207">IF(AND($M938=5,$K941=1,$M942=1,$K945=1),$L942-$L938,IF(AND($M938=5,$K941=1,$M946=1,$K949=1),$L946-$L938,IF(AND($M938=5,$K941=1,$M950=1,$K953=1),$L950-$L938,IF(AND($M938=5,$K941=1,$M954=1,$K957=1),$L954-$L938,0))))</f>
        <v>0</v>
      </c>
    </row>
    <row r="939" spans="9:23">
      <c r="I939" s="45" t="s">
        <v>1677</v>
      </c>
      <c r="J939" s="17">
        <f t="shared" si="4194"/>
        <v>31785698</v>
      </c>
      <c r="K939" s="49">
        <f t="shared" ref="K939" si="4208">J939*$B$2</f>
        <v>254285584</v>
      </c>
      <c r="L939" s="49"/>
    </row>
    <row r="940" spans="9:23">
      <c r="I940" s="45" t="s">
        <v>1674</v>
      </c>
      <c r="J940" s="17">
        <f t="shared" si="4194"/>
        <v>252</v>
      </c>
      <c r="K940" s="49">
        <f t="shared" ref="K940" si="4209">J940*1000000000</f>
        <v>252000000000</v>
      </c>
      <c r="L940" s="49"/>
    </row>
    <row r="941" spans="9:23">
      <c r="I941" s="45" t="s">
        <v>484</v>
      </c>
      <c r="J941" s="17">
        <f t="shared" ref="J941" si="4210">HEX2DEC(RIGHT(I941))</f>
        <v>1</v>
      </c>
      <c r="K941" s="49">
        <f t="shared" ref="K941" si="4211">HEX2DEC(LEFT(RIGHT(I941,2),1))</f>
        <v>0</v>
      </c>
    </row>
    <row r="942" spans="9:23">
      <c r="I942" s="45" t="s">
        <v>1227</v>
      </c>
      <c r="J942" s="17">
        <f t="shared" ref="J942:J944" si="4212">HEX2DEC(I942)</f>
        <v>4192</v>
      </c>
      <c r="K942" s="49">
        <f t="shared" ref="K942" si="4213">J942*$B$3</f>
        <v>339.67776000000003</v>
      </c>
      <c r="L942" s="49">
        <f t="shared" ref="L942" si="4214">K942+K943+K944</f>
        <v>252254286435.67776</v>
      </c>
      <c r="M942" s="50">
        <f t="shared" ref="M942" si="4215">J945+1</f>
        <v>3</v>
      </c>
      <c r="N942" s="49">
        <f t="shared" ref="N942" si="4216">IF(AND($M942=1,$K945=1,$M946=1,$K949=0),$L946-$L942,IF(AND($M942=1,$K945=1,$M950=1,$K953=0),$L950-$L942,IF(AND($M942=1,$K945=1,$M954=1,$K957=0),$L954-$L942,IF(AND($M942=1,$K945=1,$M958=1,$K961=0),$L958-$L942,0))))</f>
        <v>0</v>
      </c>
      <c r="O942" s="49">
        <f t="shared" ref="O942" si="4217">IF(AND($M942=1,$K945=1,$M946=2,$K949=1),$L946-$L942,IF(AND($M942=1,$K945=1,$M950=2,$K953=1),$L950-$L942,IF(AND($M942=1,$K945=1,$M954=2,$K957=1),$L954-$L942,IF(AND($M942=1,$K945=1,$M958=2,$K961=1),$L958-$L942,0))))</f>
        <v>0</v>
      </c>
      <c r="P942" s="49">
        <f t="shared" ref="P942" si="4218">IF(AND($M942=2,$K945=1,$M946=2,$K949=0),$L946-$L942,IF(AND($M942=2,$K945=1,$M950=2,$K953=0),$L950-$L942,IF(AND($M942=2,$K945=1,$M954=2,$K957=0),$L954-$L942,IF(AND($M942=2,$K945=1,$M958=2,$K961=0),$L958-$L942,0))))</f>
        <v>0</v>
      </c>
      <c r="Q942" s="49">
        <f t="shared" ref="Q942" si="4219">IF(AND($M942=2,$K945=1,$M946=3,$K949=1),$L946-$L942,IF(AND($M942=2,$K945=1,$M950=3,$K953=1),$L950-$L942,IF(AND($M942=2,$K945=1,$M954=3,$K957=1),$L954-$L942,IF(AND($M942=2,$K945=1,$M958=3,$K961=1),$L958-$L942,0))))</f>
        <v>0</v>
      </c>
      <c r="R942" s="49">
        <f t="shared" ref="R942" si="4220">IF(AND($M942=3,$K945=1,$M946=3,$K949=0),$L946-$L942,IF(AND($M942=3,$K945=1,$M950=3,$K953=0),$L950-$L942,IF(AND($M942=3,$K945=1,$M954=3,$K957=0),$L954-$L942,IF(AND($M942=3,$K945=1,$M958=3,$K961=0),$L958-$L942,0))))</f>
        <v>0</v>
      </c>
      <c r="S942" s="49">
        <f t="shared" ref="S942" si="4221">IF(AND($M942=3,$K945=1,$M946=4,$K949=1),$L946-$L942,IF(AND($M942=3,$K945=1,$M950=4,$K953=1),$L950-$L942,IF(AND($M942=3,$K945=1,$M954=4,$K957=1),$L954-$L942,IF(AND($M942=3,$K945=1,$M958=4,$K961=1),$L958-$L942,0))))</f>
        <v>0</v>
      </c>
      <c r="T942" s="49">
        <f t="shared" ref="T942" si="4222">IF(AND($M942=4,$K945=1,$M946=4,$K949=0),$L946-$L942,IF(AND($M942=4,$K945=1,$M950=4,$K953=0),$L950-$L942,IF(AND($M944=3,$K945=1,$M954=4,$K957=0),$L954-$L942,IF(AND($M942=4,$K945=1,$M958=4,$K961=0),$L958-$L942,0))))</f>
        <v>0</v>
      </c>
      <c r="U942" s="49">
        <f t="shared" ref="U942" si="4223">IF(AND($M942=4,$K945=1,$M946=5,$K949=1),$L946-$L942,IF(AND($M942=4,$K945=1,$M950=5,$K953=1),$L950-$L942,IF(AND($M942=4,$K945=1,$M954=5,$K957=1),$L954-$L942,IF(AND($M942=4,$K945=1,$M958=5,$K961=1),$L958-$L942,0))))</f>
        <v>0</v>
      </c>
      <c r="V942" s="49">
        <f t="shared" ref="V942" si="4224">IF(AND($M942=5,$K945=1,$M946=5,$K949=0),$L946-$L942,IF(AND($M942=5,$K945=1,$M950=5,$K953=0),$L950-$L942,IF(AND($M944=5,$K945=1,$M954=5,$K957=0),$L954-$L942,IF(AND($M942=5,$K945=1,$M958=5,$K961=0),$L958-$L942,0))))</f>
        <v>0</v>
      </c>
      <c r="W942" s="49">
        <f t="shared" ref="W942" si="4225">IF(AND($M942=5,$K945=1,$M946=1,$K949=1),$L946-$L942,IF(AND($M942=5,$K945=1,$M950=1,$K953=1),$L950-$L942,IF(AND($M942=5,$K945=1,$M954=1,$K957=1),$L954-$L942,IF(AND($M942=5,$K945=1,$M958=1,$K961=1),$L958-$L942,0))))</f>
        <v>0</v>
      </c>
    </row>
    <row r="943" spans="9:23">
      <c r="I943" s="45" t="s">
        <v>1678</v>
      </c>
      <c r="J943" s="17">
        <f t="shared" si="4212"/>
        <v>31785762</v>
      </c>
      <c r="K943" s="49">
        <f t="shared" ref="K943" si="4226">J943*$B$2</f>
        <v>254286096</v>
      </c>
      <c r="L943" s="49"/>
    </row>
    <row r="944" spans="9:23">
      <c r="I944" s="45" t="s">
        <v>1674</v>
      </c>
      <c r="J944" s="17">
        <f t="shared" si="4212"/>
        <v>252</v>
      </c>
      <c r="K944" s="49">
        <f t="shared" ref="K944" si="4227">J944*1000000000</f>
        <v>252000000000</v>
      </c>
      <c r="L944" s="49"/>
    </row>
    <row r="945" spans="9:23">
      <c r="I945" s="45" t="s">
        <v>706</v>
      </c>
      <c r="J945" s="17">
        <f t="shared" ref="J945" si="4228">HEX2DEC(RIGHT(I945))</f>
        <v>2</v>
      </c>
      <c r="K945" s="49">
        <f t="shared" ref="K945" si="4229">HEX2DEC(LEFT(RIGHT(I945,2),1))</f>
        <v>0</v>
      </c>
    </row>
    <row r="946" spans="9:23">
      <c r="I946" s="45" t="s">
        <v>1679</v>
      </c>
      <c r="J946" s="17">
        <f t="shared" ref="J946:J948" si="4230">HEX2DEC(I946)</f>
        <v>1534</v>
      </c>
      <c r="K946" s="49">
        <f t="shared" ref="K946" si="4231">J946*$B$3</f>
        <v>124.30002</v>
      </c>
      <c r="L946" s="49">
        <f t="shared" ref="L946" si="4232">K946+K947+K948</f>
        <v>252254294924.30002</v>
      </c>
      <c r="M946" s="50">
        <f t="shared" ref="M946" si="4233">J949+1</f>
        <v>4</v>
      </c>
      <c r="N946" s="49">
        <f t="shared" ref="N946" si="4234">IF(AND($M946=1,$K949=1,$M950=1,$K953=0),$L950-$L946,IF(AND($M946=1,$K949=1,$M954=1,$K957=0),$L954-$L946,IF(AND($M946=1,$K949=1,$M958=1,$K961=0),$L958-$L946,IF(AND($M946=1,$K949=1,$M962=1,$K965=0),$L962-$L946,0))))</f>
        <v>0</v>
      </c>
      <c r="O946" s="49">
        <f t="shared" ref="O946" si="4235">IF(AND($M946=1,$K949=1,$M950=2,$K953=1),$L950-$L946,IF(AND($M946=1,$K949=1,$M954=2,$K957=1),$L954-$L946,IF(AND($M946=1,$K949=1,$M958=2,$K961=1),$L958-$L946,IF(AND($M946=1,$K949=1,$M962=2,$K965=1),$L962-$L946,0))))</f>
        <v>0</v>
      </c>
      <c r="P946" s="49">
        <f t="shared" ref="P946" si="4236">IF(AND($M946=2,$K949=1,$M950=2,$K953=0),$L950-$L946,IF(AND($M946=2,$K949=1,$M954=2,$K957=0),$L954-$L946,IF(AND($M946=2,$K949=1,$M958=2,$K961=0),$L958-$L946,IF(AND($M946=2,$K949=1,$M962=2,$K965=0),$L962-$L946,0))))</f>
        <v>0</v>
      </c>
      <c r="Q946" s="49">
        <f t="shared" ref="Q946" si="4237">IF(AND($M946=2,$K949=1,$M950=3,$K953=1),$L950-$L946,IF(AND($M946=2,$K949=1,$M954=3,$K957=1),$L954-$L946,IF(AND($M946=2,$K949=1,$M958=3,$K961=1),$L958-$L946,IF(AND($M946=2,$K949=1,$M962=3,$K965=1),$L962-$L946,0))))</f>
        <v>0</v>
      </c>
      <c r="R946" s="49">
        <f t="shared" ref="R946" si="4238">IF(AND($M946=3,$K949=1,$M950=3,$K953=0),$L950-$L946,IF(AND($M946=3,$K949=1,$M954=3,$K957=0),$L954-$L946,IF(AND($M946=3,$K949=1,$M958=3,$K961=0),$L958-$L946,IF(AND($M946=3,$K949=1,$M962=3,$K965=0),$L962-$L946,0))))</f>
        <v>0</v>
      </c>
      <c r="S946" s="49">
        <f t="shared" ref="S946" si="4239">IF(AND($M946=3,$K949=1,$M950=4,$K953=1),$L950-$L946,IF(AND($M946=3,$K949=1,$M954=4,$K957=1),$L954-$L946,IF(AND($M946=3,$K949=1,$M958=4,$K961=1),$L958-$L946,IF(AND($M946=3,$K949=1,$M962=4,$K965=1),$L962-$L946,0))))</f>
        <v>0</v>
      </c>
      <c r="T946" s="49">
        <f t="shared" ref="T946" si="4240">IF(AND($M946=4,$K949=1,$M950=4,$K953=0),$L950-$L946,IF(AND($M946=4,$K949=1,$M954=4,$K957=0),$L954-$L946,IF(AND($M948=3,$K949=1,$M958=4,$K961=0),$L958-$L946,IF(AND($M946=4,$K949=1,$M962=4,$K965=0),$L962-$L946,0))))</f>
        <v>1020.7587890625</v>
      </c>
      <c r="U946" s="49">
        <f t="shared" ref="U946" si="4241">IF(AND($M946=4,$K949=1,$M950=5,$K953=1),$L950-$L946,IF(AND($M946=4,$K949=1,$M954=5,$K957=1),$L954-$L946,IF(AND($M946=4,$K949=1,$M958=5,$K961=1),$L958-$L946,IF(AND($M946=4,$K949=1,$M962=5,$K965=1),$L962-$L946,0))))</f>
        <v>12324.625549316406</v>
      </c>
      <c r="V946" s="49">
        <f t="shared" ref="V946" si="4242">IF(AND($M946=5,$K949=1,$M950=5,$K953=0),$L950-$L946,IF(AND($M946=5,$K949=1,$M954=5,$K957=0),$L954-$L946,IF(AND($M948=5,$K949=1,$M958=5,$K961=0),$L958-$L946,IF(AND($M946=5,$K949=1,$M962=5,$K965=0),$L962-$L946,0))))</f>
        <v>0</v>
      </c>
      <c r="W946" s="49">
        <f t="shared" ref="W946" si="4243">IF(AND($M946=5,$K949=1,$M950=1,$K953=1),$L950-$L946,IF(AND($M946=5,$K949=1,$M954=1,$K957=1),$L954-$L946,IF(AND($M946=5,$K949=1,$M958=1,$K961=1),$L958-$L946,IF(AND($M946=5,$K949=1,$M962=1,$K965=1),$L962-$L946,0))))</f>
        <v>0</v>
      </c>
    </row>
    <row r="947" spans="9:23">
      <c r="I947" s="45" t="s">
        <v>1680</v>
      </c>
      <c r="J947" s="17">
        <f t="shared" si="4230"/>
        <v>31786850</v>
      </c>
      <c r="K947" s="49">
        <f t="shared" ref="K947" si="4244">J947*$B$2</f>
        <v>254294800</v>
      </c>
      <c r="L947" s="49"/>
    </row>
    <row r="948" spans="9:23">
      <c r="I948" s="45" t="s">
        <v>1674</v>
      </c>
      <c r="J948" s="17">
        <f t="shared" si="4230"/>
        <v>252</v>
      </c>
      <c r="K948" s="49">
        <f t="shared" ref="K948" si="4245">J948*1000000000</f>
        <v>252000000000</v>
      </c>
      <c r="L948" s="49"/>
    </row>
    <row r="949" spans="9:23">
      <c r="I949" s="45" t="s">
        <v>491</v>
      </c>
      <c r="J949" s="17">
        <f t="shared" ref="J949" si="4246">HEX2DEC(RIGHT(I949))</f>
        <v>3</v>
      </c>
      <c r="K949" s="49">
        <f t="shared" ref="K949" si="4247">HEX2DEC(LEFT(RIGHT(I949,2),1))</f>
        <v>1</v>
      </c>
    </row>
    <row r="950" spans="9:23">
      <c r="I950" s="45" t="s">
        <v>692</v>
      </c>
      <c r="J950" s="17">
        <f t="shared" ref="J950:J952" si="4248">HEX2DEC(I950)</f>
        <v>1494</v>
      </c>
      <c r="K950" s="49">
        <f t="shared" ref="K950" si="4249">J950*$B$3</f>
        <v>121.05882000000001</v>
      </c>
      <c r="L950" s="49">
        <f t="shared" ref="L950" si="4250">K950+K951+K952</f>
        <v>252254295945.05881</v>
      </c>
      <c r="M950" s="50">
        <f t="shared" ref="M950" si="4251">J953+1</f>
        <v>4</v>
      </c>
      <c r="N950" s="49">
        <f t="shared" ref="N950" si="4252">IF(AND($M950=1,$K953=1,$M954=1,$K957=0),$L954-$L950,IF(AND($M950=1,$K953=1,$M958=1,$K961=0),$L958-$L950,IF(AND($M950=1,$K953=1,$M962=1,$K965=0),$L962-$L950,IF(AND($M950=1,$K953=1,$M966=1,$K969=0),$L966-$L950,0))))</f>
        <v>0</v>
      </c>
      <c r="O950" s="49">
        <f t="shared" ref="O950" si="4253">IF(AND($M950=1,$K953=1,$M954=2,$K957=1),$L954-$L950,IF(AND($M950=1,$K953=1,$M958=2,$K961=1),$L958-$L950,IF(AND($M950=1,$K953=1,$M962=2,$K965=1),$L962-$L950,IF(AND($M950=1,$K953=1,$M966=2,$K969=1),$L966-$L950,0))))</f>
        <v>0</v>
      </c>
      <c r="P950" s="49">
        <f t="shared" ref="P950" si="4254">IF(AND($M950=2,$K953=1,$M954=2,$K957=0),$L954-$L950,IF(AND($M950=2,$K953=1,$M958=2,$K961=0),$L958-$L950,IF(AND($M950=2,$K953=1,$M962=2,$K965=0),$L962-$L950,IF(AND($M950=2,$K953=1,$M966=2,$K969=0),$L966-$L950,0))))</f>
        <v>0</v>
      </c>
      <c r="Q950" s="49">
        <f t="shared" ref="Q950" si="4255">IF(AND($M950=2,$K953=1,$M954=3,$K957=1),$L954-$L950,IF(AND($M950=2,$K953=1,$M958=3,$K961=1),$L958-$L950,IF(AND($M950=2,$K953=1,$M962=3,$K965=1),$L962-$L950,IF(AND($M950=2,$K953=1,$M966=3,$K969=1),$L966-$L950,0))))</f>
        <v>0</v>
      </c>
      <c r="R950" s="49">
        <f t="shared" ref="R950" si="4256">IF(AND($M950=3,$K953=1,$M954=3,$K957=0),$L954-$L950,IF(AND($M950=3,$K953=1,$M958=3,$K961=0),$L958-$L950,IF(AND($M950=3,$K953=1,$M962=3,$K965=0),$L962-$L950,IF(AND($M950=3,$K953=1,$M966=3,$K969=0),$L966-$L950,0))))</f>
        <v>0</v>
      </c>
      <c r="S950" s="49">
        <f t="shared" ref="S950" si="4257">IF(AND($M950=3,$K953=1,$M954=4,$K957=1),$L954-$L950,IF(AND($M950=3,$K953=1,$M958=4,$K961=1),$L958-$L950,IF(AND($M950=3,$K953=1,$M962=4,$K965=1),$L962-$L950,IF(AND($M950=3,$K953=1,$M966=4,$K969=1),$L966-$L950,0))))</f>
        <v>0</v>
      </c>
      <c r="T950" s="49">
        <f t="shared" ref="T950" si="4258">IF(AND($M950=4,$K953=1,$M954=4,$K957=0),$L954-$L950,IF(AND($M950=4,$K953=1,$M958=4,$K961=0),$L958-$L950,IF(AND($M952=3,$K953=1,$M962=4,$K965=0),$L962-$L950,IF(AND($M950=4,$K953=1,$M966=4,$K969=0),$L966-$L950,0))))</f>
        <v>0</v>
      </c>
      <c r="U950" s="49">
        <f t="shared" ref="U950" si="4259">IF(AND($M950=4,$K953=1,$M954=5,$K957=1),$L954-$L950,IF(AND($M950=4,$K953=1,$M958=5,$K961=1),$L958-$L950,IF(AND($M950=4,$K953=1,$M962=5,$K965=1),$L962-$L950,IF(AND($M950=4,$K953=1,$M966=5,$K969=1),$L966-$L950,0))))</f>
        <v>0</v>
      </c>
      <c r="V950" s="49">
        <f t="shared" ref="V950" si="4260">IF(AND($M950=5,$K953=1,$M954=5,$K957=0),$L954-$L950,IF(AND($M950=5,$K953=1,$M958=5,$K961=0),$L958-$L950,IF(AND($M952=5,$K953=1,$M962=5,$K965=0),$L962-$L950,IF(AND($M950=5,$K953=1,$M966=5,$K969=0),$L966-$L950,0))))</f>
        <v>0</v>
      </c>
      <c r="W950" s="49">
        <f t="shared" ref="W950" si="4261">IF(AND($M950=5,$K953=1,$M954=1,$K957=1),$L954-$L950,IF(AND($M950=5,$K953=1,$M958=1,$K961=1),$L958-$L950,IF(AND($M950=5,$K953=1,$M962=1,$K965=1),$L962-$L950,IF(AND($M950=5,$K953=1,$M966=1,$K969=1),$L966-$L950,0))))</f>
        <v>0</v>
      </c>
    </row>
    <row r="951" spans="9:23">
      <c r="I951" s="45" t="s">
        <v>1681</v>
      </c>
      <c r="J951" s="17">
        <f t="shared" si="4248"/>
        <v>31786978</v>
      </c>
      <c r="K951" s="49">
        <f t="shared" ref="K951" si="4262">J951*$B$2</f>
        <v>254295824</v>
      </c>
      <c r="L951" s="49"/>
    </row>
    <row r="952" spans="9:23">
      <c r="I952" s="45" t="s">
        <v>1674</v>
      </c>
      <c r="J952" s="17">
        <f t="shared" si="4248"/>
        <v>252</v>
      </c>
      <c r="K952" s="49">
        <f t="shared" ref="K952" si="4263">J952*1000000000</f>
        <v>252000000000</v>
      </c>
      <c r="L952" s="49"/>
    </row>
    <row r="953" spans="9:23">
      <c r="I953" s="45" t="s">
        <v>1225</v>
      </c>
      <c r="J953" s="17">
        <f t="shared" ref="J953" si="4264">HEX2DEC(RIGHT(I953))</f>
        <v>3</v>
      </c>
      <c r="K953" s="49">
        <f t="shared" ref="K953" si="4265">HEX2DEC(LEFT(RIGHT(I953,2),1))</f>
        <v>0</v>
      </c>
    </row>
    <row r="954" spans="9:23">
      <c r="I954" s="45" t="s">
        <v>1682</v>
      </c>
      <c r="J954" s="17">
        <f t="shared" ref="J954:J956" si="4266">HEX2DEC(I954)</f>
        <v>1986</v>
      </c>
      <c r="K954" s="49">
        <f t="shared" ref="K954" si="4267">J954*$B$3</f>
        <v>160.92558</v>
      </c>
      <c r="L954" s="49">
        <f t="shared" ref="L954" si="4268">K954+K955+K956</f>
        <v>252254307248.92557</v>
      </c>
      <c r="M954" s="50">
        <f t="shared" ref="M954" si="4269">J957+1</f>
        <v>5</v>
      </c>
      <c r="N954" s="49">
        <f t="shared" ref="N954" si="4270">IF(AND($M954=1,$K957=1,$M958=1,$K961=0),$L958-$L954,IF(AND($M954=1,$K957=1,$M962=1,$K965=0),$L962-$L954,IF(AND($M954=1,$K957=1,$M966=1,$K969=0),$L966-$L954,IF(AND($M954=1,$K957=1,$M970=1,$K973=0),$L970-$L954,0))))</f>
        <v>0</v>
      </c>
      <c r="O954" s="49">
        <f t="shared" ref="O954" si="4271">IF(AND($M954=1,$K957=1,$M958=2,$K961=1),$L958-$L954,IF(AND($M954=1,$K957=1,$M962=2,$K965=1),$L962-$L954,IF(AND($M954=1,$K957=1,$M966=2,$K969=1),$L966-$L954,IF(AND($M954=1,$K957=1,$M970=2,$K973=1),$L970-$L954,0))))</f>
        <v>0</v>
      </c>
      <c r="P954" s="49">
        <f t="shared" ref="P954" si="4272">IF(AND($M954=2,$K957=1,$M958=2,$K961=0),$L958-$L954,IF(AND($M954=2,$K957=1,$M962=2,$K965=0),$L962-$L954,IF(AND($M954=2,$K957=1,$M966=2,$K969=0),$L966-$L954,IF(AND($M954=2,$K957=1,$M970=2,$K973=0),$L970-$L954,0))))</f>
        <v>0</v>
      </c>
      <c r="Q954" s="49">
        <f t="shared" ref="Q954" si="4273">IF(AND($M954=2,$K957=1,$M958=3,$K961=1),$L958-$L954,IF(AND($M954=2,$K957=1,$M962=3,$K965=1),$L962-$L954,IF(AND($M954=2,$K957=1,$M966=3,$K969=1),$L966-$L954,IF(AND($M954=2,$K957=1,$M970=3,$K973=1),$L970-$L954,0))))</f>
        <v>0</v>
      </c>
      <c r="R954" s="49">
        <f t="shared" ref="R954" si="4274">IF(AND($M954=3,$K957=1,$M958=3,$K961=0),$L958-$L954,IF(AND($M954=3,$K957=1,$M962=3,$K965=0),$L962-$L954,IF(AND($M954=3,$K957=1,$M966=3,$K969=0),$L966-$L954,IF(AND($M954=3,$K957=1,$M970=3,$K973=0),$L970-$L954,0))))</f>
        <v>0</v>
      </c>
      <c r="S954" s="49">
        <f t="shared" ref="S954" si="4275">IF(AND($M954=3,$K957=1,$M958=4,$K961=1),$L958-$L954,IF(AND($M954=3,$K957=1,$M962=4,$K965=1),$L962-$L954,IF(AND($M954=3,$K957=1,$M966=4,$K969=1),$L966-$L954,IF(AND($M954=3,$K957=1,$M970=4,$K973=1),$L970-$L954,0))))</f>
        <v>0</v>
      </c>
      <c r="T954" s="49">
        <f t="shared" ref="T954" si="4276">IF(AND($M954=4,$K957=1,$M958=4,$K961=0),$L958-$L954,IF(AND($M954=4,$K957=1,$M962=4,$K965=0),$L962-$L954,IF(AND($M956=3,$K957=1,$M966=4,$K969=0),$L966-$L954,IF(AND($M954=4,$K957=1,$M970=4,$K973=0),$L970-$L954,0))))</f>
        <v>0</v>
      </c>
      <c r="U954" s="49">
        <f t="shared" ref="U954" si="4277">IF(AND($M954=4,$K957=1,$M958=5,$K961=1),$L958-$L954,IF(AND($M954=4,$K957=1,$M962=5,$K965=1),$L962-$L954,IF(AND($M954=4,$K957=1,$M966=5,$K969=1),$L966-$L954,IF(AND($M954=4,$K957=1,$M970=5,$K973=1),$L970-$L954,0))))</f>
        <v>0</v>
      </c>
      <c r="V954" s="49">
        <f t="shared" ref="V954" si="4278">IF(AND($M954=5,$K957=1,$M958=5,$K961=0),$L958-$L954,IF(AND($M954=5,$K957=1,$M962=5,$K965=0),$L962-$L954,IF(AND($M956=5,$K957=1,$M966=5,$K969=0),$L966-$L954,IF(AND($M954=5,$K957=1,$M970=5,$K973=0),$L970-$L954,0))))</f>
        <v>1006.4975280761719</v>
      </c>
      <c r="W954" s="49">
        <f t="shared" ref="W954" si="4279">IF(AND($M954=5,$K957=1,$M958=1,$K961=1),$L958-$L954,IF(AND($M954=5,$K957=1,$M962=1,$K965=1),$L962-$L954,IF(AND($M954=5,$K957=1,$M966=1,$K969=1),$L966-$L954,IF(AND($M954=5,$K957=1,$M970=1,$K973=1),$L970-$L954,0))))</f>
        <v>0</v>
      </c>
    </row>
    <row r="955" spans="9:23">
      <c r="I955" s="45" t="s">
        <v>1683</v>
      </c>
      <c r="J955" s="17">
        <f t="shared" si="4266"/>
        <v>31788386</v>
      </c>
      <c r="K955" s="49">
        <f t="shared" ref="K955" si="4280">J955*$B$2</f>
        <v>254307088</v>
      </c>
      <c r="L955" s="49"/>
    </row>
    <row r="956" spans="9:23">
      <c r="I956" s="45" t="s">
        <v>1674</v>
      </c>
      <c r="J956" s="17">
        <f t="shared" si="4266"/>
        <v>252</v>
      </c>
      <c r="K956" s="49">
        <f t="shared" ref="K956" si="4281">J956*1000000000</f>
        <v>252000000000</v>
      </c>
      <c r="L956" s="49"/>
    </row>
    <row r="957" spans="9:23">
      <c r="I957" s="45" t="s">
        <v>481</v>
      </c>
      <c r="J957" s="17">
        <f t="shared" ref="J957" si="4282">HEX2DEC(RIGHT(I957))</f>
        <v>4</v>
      </c>
      <c r="K957" s="49">
        <f t="shared" ref="K957" si="4283">HEX2DEC(LEFT(RIGHT(I957,2),1))</f>
        <v>1</v>
      </c>
    </row>
    <row r="958" spans="9:23">
      <c r="I958" s="45" t="s">
        <v>707</v>
      </c>
      <c r="J958" s="17">
        <f t="shared" ref="J958:J960" si="4284">HEX2DEC(I958)</f>
        <v>1770</v>
      </c>
      <c r="K958" s="49">
        <f t="shared" ref="K958" si="4285">J958*$B$3</f>
        <v>143.42310000000001</v>
      </c>
      <c r="L958" s="49">
        <f t="shared" ref="L958" si="4286">K958+K959+K960</f>
        <v>252254308255.4231</v>
      </c>
      <c r="M958" s="50">
        <f t="shared" ref="M958" si="4287">J961+1</f>
        <v>5</v>
      </c>
      <c r="N958" s="49">
        <f t="shared" ref="N958" si="4288">IF(AND($M958=1,$K961=1,$M962=1,$K965=0),$L962-$L958,IF(AND($M958=1,$K961=1,$M966=1,$K969=0),$L966-$L958,IF(AND($M958=1,$K961=1,$M970=1,$K973=0),$L970-$L958,IF(AND($M958=1,$K961=1,$M974=1,$K977=0),$L974-$L958,0))))</f>
        <v>0</v>
      </c>
      <c r="O958" s="49">
        <f t="shared" ref="O958" si="4289">IF(AND($M958=1,$K961=1,$M962=2,$K965=1),$L962-$L958,IF(AND($M958=1,$K961=1,$M966=2,$K969=1),$L966-$L958,IF(AND($M958=1,$K961=1,$M970=2,$K973=1),$L970-$L958,IF(AND($M958=1,$K961=1,$M974=2,$K977=1),$L974-$L958,0))))</f>
        <v>0</v>
      </c>
      <c r="P958" s="49">
        <f t="shared" ref="P958" si="4290">IF(AND($M958=2,$K961=1,$M962=2,$K965=0),$L962-$L958,IF(AND($M958=2,$K961=1,$M966=2,$K969=0),$L966-$L958,IF(AND($M958=2,$K961=1,$M970=2,$K973=0),$L970-$L958,IF(AND($M958=2,$K961=1,$M974=2,$K977=0),$L974-$L958,0))))</f>
        <v>0</v>
      </c>
      <c r="Q958" s="49">
        <f t="shared" ref="Q958" si="4291">IF(AND($M958=2,$K961=1,$M962=3,$K965=1),$L962-$L958,IF(AND($M958=2,$K961=1,$M966=3,$K969=1),$L966-$L958,IF(AND($M958=2,$K961=1,$M970=3,$K973=1),$L970-$L958,IF(AND($M958=2,$K961=1,$M974=3,$K977=1),$L974-$L958,0))))</f>
        <v>0</v>
      </c>
      <c r="R958" s="49">
        <f t="shared" ref="R958" si="4292">IF(AND($M958=3,$K961=1,$M962=3,$K965=0),$L962-$L958,IF(AND($M958=3,$K961=1,$M966=3,$K969=0),$L966-$L958,IF(AND($M958=3,$K961=1,$M970=3,$K973=0),$L970-$L958,IF(AND($M958=3,$K961=1,$M974=3,$K977=0),$L974-$L958,0))))</f>
        <v>0</v>
      </c>
      <c r="S958" s="49">
        <f t="shared" ref="S958" si="4293">IF(AND($M958=3,$K961=1,$M962=4,$K965=1),$L962-$L958,IF(AND($M958=3,$K961=1,$M966=4,$K969=1),$L966-$L958,IF(AND($M958=3,$K961=1,$M970=4,$K973=1),$L970-$L958,IF(AND($M958=3,$K961=1,$M974=4,$K977=1),$L974-$L958,0))))</f>
        <v>0</v>
      </c>
      <c r="T958" s="49">
        <f t="shared" ref="T958" si="4294">IF(AND($M958=4,$K961=1,$M962=4,$K965=0),$L962-$L958,IF(AND($M958=4,$K961=1,$M966=4,$K969=0),$L966-$L958,IF(AND($M960=3,$K961=1,$M970=4,$K973=0),$L970-$L958,IF(AND($M958=4,$K961=1,$M974=4,$K977=0),$L974-$L958,0))))</f>
        <v>0</v>
      </c>
      <c r="U958" s="49">
        <f t="shared" ref="U958" si="4295">IF(AND($M958=4,$K961=1,$M962=5,$K965=1),$L962-$L958,IF(AND($M958=4,$K961=1,$M966=5,$K969=1),$L966-$L958,IF(AND($M958=4,$K961=1,$M970=5,$K973=1),$L970-$L958,IF(AND($M958=4,$K961=1,$M974=5,$K977=1),$L974-$L958,0))))</f>
        <v>0</v>
      </c>
      <c r="V958" s="49">
        <f t="shared" ref="V958" si="4296">IF(AND($M958=5,$K961=1,$M962=5,$K965=0),$L962-$L958,IF(AND($M958=5,$K961=1,$M966=5,$K969=0),$L966-$L958,IF(AND($M960=5,$K961=1,$M970=5,$K973=0),$L970-$L958,IF(AND($M958=5,$K961=1,$M974=5,$K977=0),$L974-$L958,0))))</f>
        <v>0</v>
      </c>
      <c r="W958" s="49">
        <f t="shared" ref="W958" si="4297">IF(AND($M958=5,$K961=1,$M962=1,$K965=1),$L962-$L958,IF(AND($M958=5,$K961=1,$M966=1,$K969=1),$L966-$L958,IF(AND($M958=5,$K961=1,$M970=1,$K973=1),$L970-$L958,IF(AND($M958=5,$K961=1,$M974=1,$K977=1),$L974-$L958,0))))</f>
        <v>0</v>
      </c>
    </row>
    <row r="959" spans="9:23">
      <c r="I959" s="45" t="s">
        <v>1684</v>
      </c>
      <c r="J959" s="17">
        <f t="shared" si="4284"/>
        <v>31788514</v>
      </c>
      <c r="K959" s="49">
        <f t="shared" ref="K959" si="4298">J959*$B$2</f>
        <v>254308112</v>
      </c>
      <c r="L959" s="49"/>
    </row>
    <row r="960" spans="9:23">
      <c r="I960" s="45" t="s">
        <v>1674</v>
      </c>
      <c r="J960" s="17">
        <f t="shared" si="4284"/>
        <v>252</v>
      </c>
      <c r="K960" s="49">
        <f t="shared" ref="K960" si="4299">J960*1000000000</f>
        <v>252000000000</v>
      </c>
      <c r="L960" s="49"/>
    </row>
    <row r="961" spans="9:23">
      <c r="I961" s="45" t="s">
        <v>1226</v>
      </c>
      <c r="J961" s="17">
        <f t="shared" ref="J961" si="4300">HEX2DEC(RIGHT(I961))</f>
        <v>4</v>
      </c>
      <c r="K961" s="49">
        <f t="shared" ref="K961" si="4301">HEX2DEC(LEFT(RIGHT(I961,2),1))</f>
        <v>0</v>
      </c>
    </row>
    <row r="962" spans="9:23">
      <c r="I962" s="45" t="s">
        <v>1268</v>
      </c>
      <c r="J962" s="17">
        <f t="shared" ref="J962:J964" si="4302">HEX2DEC(I962)</f>
        <v>2671</v>
      </c>
      <c r="K962" s="49">
        <f t="shared" ref="K962" si="4303">J962*$B$3</f>
        <v>216.43113000000002</v>
      </c>
      <c r="L962" s="49">
        <f t="shared" ref="L962" si="4304">K962+K963+K964</f>
        <v>253254294504.43112</v>
      </c>
      <c r="M962" s="50">
        <f t="shared" ref="M962" si="4305">J965+1</f>
        <v>2</v>
      </c>
      <c r="N962" s="49">
        <f t="shared" ref="N962" si="4306">IF(AND($M962=1,$K965=1,$M966=1,$K969=0),$L966-$L962,IF(AND($M962=1,$K965=1,$M970=1,$K973=0),$L970-$L962,IF(AND($M962=1,$K965=1,$M974=1,$K977=0),$L974-$L962,IF(AND($M962=1,$K965=1,$M978=1,$K981=0),$L978-$L962,0))))</f>
        <v>0</v>
      </c>
      <c r="O962" s="49">
        <f t="shared" ref="O962" si="4307">IF(AND($M962=1,$K965=1,$M966=2,$K969=1),$L966-$L962,IF(AND($M962=1,$K965=1,$M970=2,$K973=1),$L970-$L962,IF(AND($M962=1,$K965=1,$M974=2,$K977=1),$L974-$L962,IF(AND($M962=1,$K965=1,$M978=2,$K981=1),$L978-$L962,0))))</f>
        <v>0</v>
      </c>
      <c r="P962" s="49">
        <f t="shared" ref="P962" si="4308">IF(AND($M962=2,$K965=1,$M966=2,$K969=0),$L966-$L962,IF(AND($M962=2,$K965=1,$M970=2,$K973=0),$L970-$L962,IF(AND($M962=2,$K965=1,$M974=2,$K977=0),$L974-$L962,IF(AND($M962=2,$K965=1,$M978=2,$K981=0),$L978-$L962,0))))</f>
        <v>1021.2449951171875</v>
      </c>
      <c r="Q962" s="49">
        <f t="shared" ref="Q962" si="4309">IF(AND($M962=2,$K965=1,$M966=3,$K969=1),$L966-$L962,IF(AND($M962=2,$K965=1,$M970=3,$K973=1),$L970-$L962,IF(AND($M962=2,$K965=1,$M974=3,$K977=1),$L974-$L962,IF(AND($M962=2,$K965=1,$M978=3,$K981=1),$L978-$L962,0))))</f>
        <v>544.73611450195313</v>
      </c>
      <c r="R962" s="49">
        <f t="shared" ref="R962" si="4310">IF(AND($M962=3,$K965=1,$M966=3,$K969=0),$L966-$L962,IF(AND($M962=3,$K965=1,$M970=3,$K973=0),$L970-$L962,IF(AND($M962=3,$K965=1,$M974=3,$K977=0),$L974-$L962,IF(AND($M962=3,$K965=1,$M978=3,$K981=0),$L978-$L962,0))))</f>
        <v>0</v>
      </c>
      <c r="S962" s="49">
        <f t="shared" ref="S962" si="4311">IF(AND($M962=3,$K965=1,$M966=4,$K969=1),$L966-$L962,IF(AND($M962=3,$K965=1,$M970=4,$K973=1),$L970-$L962,IF(AND($M962=3,$K965=1,$M974=4,$K977=1),$L974-$L962,IF(AND($M962=3,$K965=1,$M978=4,$K981=1),$L978-$L962,0))))</f>
        <v>0</v>
      </c>
      <c r="T962" s="49">
        <f t="shared" ref="T962" si="4312">IF(AND($M962=4,$K965=1,$M966=4,$K969=0),$L966-$L962,IF(AND($M962=4,$K965=1,$M970=4,$K973=0),$L970-$L962,IF(AND($M964=3,$K965=1,$M974=4,$K977=0),$L974-$L962,IF(AND($M962=4,$K965=1,$M978=4,$K981=0),$L978-$L962,0))))</f>
        <v>0</v>
      </c>
      <c r="U962" s="49">
        <f t="shared" ref="U962" si="4313">IF(AND($M962=4,$K965=1,$M966=5,$K969=1),$L966-$L962,IF(AND($M962=4,$K965=1,$M970=5,$K973=1),$L970-$L962,IF(AND($M962=4,$K965=1,$M974=5,$K977=1),$L974-$L962,IF(AND($M962=4,$K965=1,$M978=5,$K981=1),$L978-$L962,0))))</f>
        <v>0</v>
      </c>
      <c r="V962" s="49">
        <f t="shared" ref="V962" si="4314">IF(AND($M962=5,$K965=1,$M966=5,$K969=0),$L966-$L962,IF(AND($M962=5,$K965=1,$M970=5,$K973=0),$L970-$L962,IF(AND($M964=5,$K965=1,$M974=5,$K977=0),$L974-$L962,IF(AND($M962=5,$K965=1,$M978=5,$K981=0),$L978-$L962,0))))</f>
        <v>0</v>
      </c>
      <c r="W962" s="49">
        <f t="shared" ref="W962" si="4315">IF(AND($M962=5,$K965=1,$M966=1,$K969=1),$L966-$L962,IF(AND($M962=5,$K965=1,$M970=1,$K973=1),$L970-$L962,IF(AND($M962=5,$K965=1,$M974=1,$K977=1),$L974-$L962,IF(AND($M962=5,$K965=1,$M978=1,$K981=1),$L978-$L962,0))))</f>
        <v>0</v>
      </c>
    </row>
    <row r="963" spans="9:23">
      <c r="I963" s="45" t="s">
        <v>1685</v>
      </c>
      <c r="J963" s="17">
        <f t="shared" si="4302"/>
        <v>31786786</v>
      </c>
      <c r="K963" s="49">
        <f t="shared" ref="K963" si="4316">J963*$B$2</f>
        <v>254294288</v>
      </c>
      <c r="L963" s="49"/>
    </row>
    <row r="964" spans="9:23">
      <c r="I964" s="45" t="s">
        <v>452</v>
      </c>
      <c r="J964" s="17">
        <f t="shared" si="4302"/>
        <v>253</v>
      </c>
      <c r="K964" s="49">
        <f t="shared" ref="K964" si="4317">J964*1000000000</f>
        <v>253000000000</v>
      </c>
      <c r="L964" s="49"/>
    </row>
    <row r="965" spans="9:23">
      <c r="I965" s="45" t="s">
        <v>437</v>
      </c>
      <c r="J965" s="17">
        <f t="shared" ref="J965" si="4318">HEX2DEC(RIGHT(I965))</f>
        <v>1</v>
      </c>
      <c r="K965" s="49">
        <f t="shared" ref="K965" si="4319">HEX2DEC(LEFT(RIGHT(I965,2),1))</f>
        <v>1</v>
      </c>
    </row>
    <row r="966" spans="9:23">
      <c r="I966" s="45" t="s">
        <v>1686</v>
      </c>
      <c r="J966" s="17">
        <f t="shared" ref="J966:J968" si="4320">HEX2DEC(I966)</f>
        <v>3075</v>
      </c>
      <c r="K966" s="49">
        <f t="shared" ref="K966" si="4321">J966*$B$3</f>
        <v>249.16725000000002</v>
      </c>
      <c r="L966" s="49">
        <f t="shared" ref="L966" si="4322">K966+K967+K968</f>
        <v>253254295049.16724</v>
      </c>
      <c r="M966" s="50">
        <f t="shared" ref="M966" si="4323">J969+1</f>
        <v>3</v>
      </c>
      <c r="N966" s="49">
        <f t="shared" ref="N966" si="4324">IF(AND($M966=1,$K969=1,$M970=1,$K973=0),$L970-$L966,IF(AND($M966=1,$K969=1,$M974=1,$K977=0),$L974-$L966,IF(AND($M966=1,$K969=1,$M978=1,$K981=0),$L978-$L966,IF(AND($M966=1,$K969=1,$M982=1,$K985=0),$L982-$L966,0))))</f>
        <v>0</v>
      </c>
      <c r="O966" s="49">
        <f t="shared" ref="O966" si="4325">IF(AND($M966=1,$K969=1,$M970=2,$K973=1),$L970-$L966,IF(AND($M966=1,$K969=1,$M974=2,$K977=1),$L974-$L966,IF(AND($M966=1,$K969=1,$M978=2,$K981=1),$L978-$L966,IF(AND($M966=1,$K969=1,$M982=2,$K985=1),$L982-$L966,0))))</f>
        <v>0</v>
      </c>
      <c r="P966" s="49">
        <f t="shared" ref="P966" si="4326">IF(AND($M966=2,$K969=1,$M970=2,$K973=0),$L970-$L966,IF(AND($M966=2,$K969=1,$M974=2,$K977=0),$L974-$L966,IF(AND($M966=2,$K969=1,$M978=2,$K981=0),$L978-$L966,IF(AND($M966=2,$K969=1,$M982=2,$K985=0),$L982-$L966,0))))</f>
        <v>0</v>
      </c>
      <c r="Q966" s="49">
        <f t="shared" ref="Q966" si="4327">IF(AND($M966=2,$K969=1,$M970=3,$K973=1),$L970-$L966,IF(AND($M966=2,$K969=1,$M974=3,$K977=1),$L974-$L966,IF(AND($M966=2,$K969=1,$M978=3,$K981=1),$L978-$L966,IF(AND($M966=2,$K969=1,$M982=3,$K985=1),$L982-$L966,0))))</f>
        <v>0</v>
      </c>
      <c r="R966" s="49">
        <f t="shared" ref="R966" si="4328">IF(AND($M966=3,$K969=1,$M970=3,$K973=0),$L970-$L966,IF(AND($M966=3,$K969=1,$M974=3,$K977=0),$L974-$L966,IF(AND($M966=3,$K969=1,$M978=3,$K981=0),$L978-$L966,IF(AND($M966=3,$K969=1,$M982=3,$K985=0),$L982-$L966,0))))</f>
        <v>963.47061157226562</v>
      </c>
      <c r="S966" s="49">
        <f t="shared" ref="S966" si="4329">IF(AND($M966=3,$K969=1,$M970=4,$K973=1),$L970-$L966,IF(AND($M966=3,$K969=1,$M974=4,$K977=1),$L974-$L966,IF(AND($M966=3,$K969=1,$M978=4,$K981=1),$L978-$L966,IF(AND($M966=3,$K969=1,$M982=4,$K985=1),$L982-$L966,0))))</f>
        <v>9451.8783569335937</v>
      </c>
      <c r="T966" s="49">
        <f t="shared" ref="T966" si="4330">IF(AND($M966=4,$K969=1,$M970=4,$K973=0),$L970-$L966,IF(AND($M966=4,$K969=1,$M974=4,$K977=0),$L974-$L966,IF(AND($M968=3,$K969=1,$M978=4,$K981=0),$L978-$L966,IF(AND($M966=4,$K969=1,$M982=4,$K985=0),$L982-$L966,0))))</f>
        <v>0</v>
      </c>
      <c r="U966" s="49">
        <f t="shared" ref="U966" si="4331">IF(AND($M966=4,$K969=1,$M970=5,$K973=1),$L970-$L966,IF(AND($M966=4,$K969=1,$M974=5,$K977=1),$L974-$L966,IF(AND($M966=4,$K969=1,$M978=5,$K981=1),$L978-$L966,IF(AND($M966=4,$K969=1,$M982=5,$K985=1),$L982-$L966,0))))</f>
        <v>0</v>
      </c>
      <c r="V966" s="49">
        <f t="shared" ref="V966" si="4332">IF(AND($M966=5,$K969=1,$M970=5,$K973=0),$L970-$L966,IF(AND($M966=5,$K969=1,$M974=5,$K977=0),$L974-$L966,IF(AND($M968=5,$K969=1,$M978=5,$K981=0),$L978-$L966,IF(AND($M966=5,$K969=1,$M982=5,$K985=0),$L982-$L966,0))))</f>
        <v>0</v>
      </c>
      <c r="W966" s="49">
        <f t="shared" ref="W966" si="4333">IF(AND($M966=5,$K969=1,$M970=1,$K973=1),$L970-$L966,IF(AND($M966=5,$K969=1,$M974=1,$K977=1),$L974-$L966,IF(AND($M966=5,$K969=1,$M978=1,$K981=1),$L978-$L966,IF(AND($M966=5,$K969=1,$M982=1,$K985=1),$L982-$L966,0))))</f>
        <v>0</v>
      </c>
    </row>
    <row r="967" spans="9:23">
      <c r="I967" s="45" t="s">
        <v>1680</v>
      </c>
      <c r="J967" s="17">
        <f t="shared" si="4320"/>
        <v>31786850</v>
      </c>
      <c r="K967" s="49">
        <f t="shared" ref="K967" si="4334">J967*$B$2</f>
        <v>254294800</v>
      </c>
      <c r="L967" s="49"/>
    </row>
    <row r="968" spans="9:23">
      <c r="I968" s="45" t="s">
        <v>452</v>
      </c>
      <c r="J968" s="17">
        <f t="shared" si="4320"/>
        <v>253</v>
      </c>
      <c r="K968" s="49">
        <f t="shared" ref="K968" si="4335">J968*1000000000</f>
        <v>253000000000</v>
      </c>
      <c r="L968" s="49"/>
    </row>
    <row r="969" spans="9:23">
      <c r="I969" s="45" t="s">
        <v>482</v>
      </c>
      <c r="J969" s="17">
        <f t="shared" ref="J969" si="4336">HEX2DEC(RIGHT(I969))</f>
        <v>2</v>
      </c>
      <c r="K969" s="49">
        <f t="shared" ref="K969" si="4337">HEX2DEC(LEFT(RIGHT(I969,2),1))</f>
        <v>1</v>
      </c>
    </row>
    <row r="970" spans="9:23">
      <c r="I970" s="45" t="s">
        <v>1267</v>
      </c>
      <c r="J970" s="17">
        <f t="shared" ref="J970:J972" si="4338">HEX2DEC(I970)</f>
        <v>2637</v>
      </c>
      <c r="K970" s="49">
        <f t="shared" ref="K970" si="4339">J970*$B$3</f>
        <v>213.67611000000002</v>
      </c>
      <c r="L970" s="49">
        <f t="shared" ref="L970" si="4340">K970+K971+K972</f>
        <v>253254295525.67612</v>
      </c>
      <c r="M970" s="50">
        <f t="shared" ref="M970" si="4341">J973+1</f>
        <v>2</v>
      </c>
      <c r="N970" s="49">
        <f t="shared" ref="N970" si="4342">IF(AND($M970=1,$K973=1,$M974=1,$K977=0),$L974-$L970,IF(AND($M970=1,$K973=1,$M978=1,$K981=0),$L978-$L970,IF(AND($M970=1,$K973=1,$M982=1,$K985=0),$L982-$L970,IF(AND($M970=1,$K973=1,$M986=1,$K989=0),$L986-$L970,0))))</f>
        <v>0</v>
      </c>
      <c r="O970" s="49">
        <f t="shared" ref="O970" si="4343">IF(AND($M970=1,$K973=1,$M974=2,$K977=1),$L974-$L970,IF(AND($M970=1,$K973=1,$M978=2,$K981=1),$L978-$L970,IF(AND($M970=1,$K973=1,$M982=2,$K985=1),$L982-$L970,IF(AND($M970=1,$K973=1,$M986=2,$K989=1),$L986-$L970,0))))</f>
        <v>0</v>
      </c>
      <c r="P970" s="49">
        <f t="shared" ref="P970" si="4344">IF(AND($M970=2,$K973=1,$M974=2,$K977=0),$L974-$L970,IF(AND($M970=2,$K973=1,$M978=2,$K981=0),$L978-$L970,IF(AND($M970=2,$K973=1,$M982=2,$K985=0),$L982-$L970,IF(AND($M970=2,$K973=1,$M986=2,$K989=0),$L986-$L970,0))))</f>
        <v>0</v>
      </c>
      <c r="Q970" s="49">
        <f t="shared" ref="Q970" si="4345">IF(AND($M970=2,$K973=1,$M974=3,$K977=1),$L974-$L970,IF(AND($M970=2,$K973=1,$M978=3,$K981=1),$L978-$L970,IF(AND($M970=2,$K973=1,$M982=3,$K985=1),$L982-$L970,IF(AND($M970=2,$K973=1,$M986=3,$K989=1),$L986-$L970,0))))</f>
        <v>0</v>
      </c>
      <c r="R970" s="49">
        <f t="shared" ref="R970" si="4346">IF(AND($M970=3,$K973=1,$M974=3,$K977=0),$L974-$L970,IF(AND($M970=3,$K973=1,$M978=3,$K981=0),$L978-$L970,IF(AND($M970=3,$K973=1,$M982=3,$K985=0),$L982-$L970,IF(AND($M970=3,$K973=1,$M986=3,$K989=0),$L986-$L970,0))))</f>
        <v>0</v>
      </c>
      <c r="S970" s="49">
        <f t="shared" ref="S970" si="4347">IF(AND($M970=3,$K973=1,$M974=4,$K977=1),$L974-$L970,IF(AND($M970=3,$K973=1,$M978=4,$K981=1),$L978-$L970,IF(AND($M970=3,$K973=1,$M982=4,$K985=1),$L982-$L970,IF(AND($M970=3,$K973=1,$M986=4,$K989=1),$L986-$L970,0))))</f>
        <v>0</v>
      </c>
      <c r="T970" s="49">
        <f t="shared" ref="T970" si="4348">IF(AND($M970=4,$K973=1,$M974=4,$K977=0),$L974-$L970,IF(AND($M970=4,$K973=1,$M978=4,$K981=0),$L978-$L970,IF(AND($M972=3,$K973=1,$M982=4,$K985=0),$L982-$L970,IF(AND($M970=4,$K973=1,$M986=4,$K989=0),$L986-$L970,0))))</f>
        <v>0</v>
      </c>
      <c r="U970" s="49">
        <f t="shared" ref="U970" si="4349">IF(AND($M970=4,$K973=1,$M974=5,$K977=1),$L974-$L970,IF(AND($M970=4,$K973=1,$M978=5,$K981=1),$L978-$L970,IF(AND($M970=4,$K973=1,$M982=5,$K985=1),$L982-$L970,IF(AND($M970=4,$K973=1,$M986=5,$K989=1),$L986-$L970,0))))</f>
        <v>0</v>
      </c>
      <c r="V970" s="49">
        <f t="shared" ref="V970" si="4350">IF(AND($M970=5,$K973=1,$M974=5,$K977=0),$L974-$L970,IF(AND($M970=5,$K973=1,$M978=5,$K981=0),$L978-$L970,IF(AND($M972=5,$K973=1,$M982=5,$K985=0),$L982-$L970,IF(AND($M970=5,$K973=1,$M986=5,$K989=0),$L986-$L970,0))))</f>
        <v>0</v>
      </c>
      <c r="W970" s="49">
        <f t="shared" ref="W970" si="4351">IF(AND($M970=5,$K973=1,$M974=1,$K977=1),$L974-$L970,IF(AND($M970=5,$K973=1,$M978=1,$K981=1),$L978-$L970,IF(AND($M970=5,$K973=1,$M982=1,$K985=1),$L982-$L970,IF(AND($M970=5,$K973=1,$M986=1,$K989=1),$L986-$L970,0))))</f>
        <v>0</v>
      </c>
    </row>
    <row r="971" spans="9:23">
      <c r="I971" s="45" t="s">
        <v>1687</v>
      </c>
      <c r="J971" s="17">
        <f t="shared" si="4338"/>
        <v>31786914</v>
      </c>
      <c r="K971" s="49">
        <f t="shared" ref="K971" si="4352">J971*$B$2</f>
        <v>254295312</v>
      </c>
      <c r="L971" s="49"/>
    </row>
    <row r="972" spans="9:23">
      <c r="I972" s="45" t="s">
        <v>452</v>
      </c>
      <c r="J972" s="17">
        <f t="shared" si="4338"/>
        <v>253</v>
      </c>
      <c r="K972" s="49">
        <f t="shared" ref="K972" si="4353">J972*1000000000</f>
        <v>253000000000</v>
      </c>
      <c r="L972" s="49"/>
    </row>
    <row r="973" spans="9:23">
      <c r="I973" s="45" t="s">
        <v>484</v>
      </c>
      <c r="J973" s="17">
        <f t="shared" ref="J973" si="4354">HEX2DEC(RIGHT(I973))</f>
        <v>1</v>
      </c>
      <c r="K973" s="49">
        <f t="shared" ref="K973" si="4355">HEX2DEC(LEFT(RIGHT(I973,2),1))</f>
        <v>0</v>
      </c>
    </row>
    <row r="974" spans="9:23">
      <c r="I974" s="45" t="s">
        <v>1688</v>
      </c>
      <c r="J974" s="17">
        <f t="shared" ref="J974:J976" si="4356">HEX2DEC(I974)</f>
        <v>2328</v>
      </c>
      <c r="K974" s="49">
        <f t="shared" ref="K974" si="4357">J974*$B$3</f>
        <v>188.63784000000001</v>
      </c>
      <c r="L974" s="49">
        <f t="shared" ref="L974" si="4358">K974+K975+K976</f>
        <v>253254296012.63785</v>
      </c>
      <c r="M974" s="50">
        <f t="shared" ref="M974" si="4359">J977+1</f>
        <v>3</v>
      </c>
      <c r="N974" s="49">
        <f t="shared" ref="N974" si="4360">IF(AND($M974=1,$K977=1,$M978=1,$K981=0),$L978-$L974,IF(AND($M974=1,$K977=1,$M982=1,$K985=0),$L982-$L974,IF(AND($M974=1,$K977=1,$M986=1,$K989=0),$L986-$L974,IF(AND($M974=1,$K977=1,$M990=1,$K993=0),$L990-$L974,0))))</f>
        <v>0</v>
      </c>
      <c r="O974" s="49">
        <f t="shared" ref="O974" si="4361">IF(AND($M974=1,$K977=1,$M978=2,$K981=1),$L978-$L974,IF(AND($M974=1,$K977=1,$M982=2,$K985=1),$L982-$L974,IF(AND($M974=1,$K977=1,$M986=2,$K989=1),$L986-$L974,IF(AND($M974=1,$K977=1,$M990=2,$K993=1),$L990-$L974,0))))</f>
        <v>0</v>
      </c>
      <c r="P974" s="49">
        <f t="shared" ref="P974" si="4362">IF(AND($M974=2,$K977=1,$M978=2,$K981=0),$L978-$L974,IF(AND($M974=2,$K977=1,$M982=2,$K985=0),$L982-$L974,IF(AND($M974=2,$K977=1,$M986=2,$K989=0),$L986-$L974,IF(AND($M974=2,$K977=1,$M990=2,$K993=0),$L990-$L974,0))))</f>
        <v>0</v>
      </c>
      <c r="Q974" s="49">
        <f t="shared" ref="Q974" si="4363">IF(AND($M974=2,$K977=1,$M978=3,$K981=1),$L978-$L974,IF(AND($M974=2,$K977=1,$M982=3,$K985=1),$L982-$L974,IF(AND($M974=2,$K977=1,$M986=3,$K989=1),$L986-$L974,IF(AND($M974=2,$K977=1,$M990=3,$K993=1),$L990-$L974,0))))</f>
        <v>0</v>
      </c>
      <c r="R974" s="49">
        <f t="shared" ref="R974" si="4364">IF(AND($M974=3,$K977=1,$M978=3,$K981=0),$L978-$L974,IF(AND($M974=3,$K977=1,$M982=3,$K985=0),$L982-$L974,IF(AND($M974=3,$K977=1,$M986=3,$K989=0),$L986-$L974,IF(AND($M974=3,$K977=1,$M990=3,$K993=0),$L990-$L974,0))))</f>
        <v>0</v>
      </c>
      <c r="S974" s="49">
        <f t="shared" ref="S974" si="4365">IF(AND($M974=3,$K977=1,$M978=4,$K981=1),$L978-$L974,IF(AND($M974=3,$K977=1,$M982=4,$K985=1),$L982-$L974,IF(AND($M974=3,$K977=1,$M986=4,$K989=1),$L986-$L974,IF(AND($M974=3,$K977=1,$M990=4,$K993=1),$L990-$L974,0))))</f>
        <v>0</v>
      </c>
      <c r="T974" s="49">
        <f t="shared" ref="T974" si="4366">IF(AND($M974=4,$K977=1,$M978=4,$K981=0),$L978-$L974,IF(AND($M974=4,$K977=1,$M982=4,$K985=0),$L982-$L974,IF(AND($M976=3,$K977=1,$M986=4,$K989=0),$L986-$L974,IF(AND($M974=4,$K977=1,$M990=4,$K993=0),$L990-$L974,0))))</f>
        <v>0</v>
      </c>
      <c r="U974" s="49">
        <f t="shared" ref="U974" si="4367">IF(AND($M974=4,$K977=1,$M978=5,$K981=1),$L978-$L974,IF(AND($M974=4,$K977=1,$M982=5,$K985=1),$L982-$L974,IF(AND($M974=4,$K977=1,$M986=5,$K989=1),$L986-$L974,IF(AND($M974=4,$K977=1,$M990=5,$K993=1),$L990-$L974,0))))</f>
        <v>0</v>
      </c>
      <c r="V974" s="49">
        <f t="shared" ref="V974" si="4368">IF(AND($M974=5,$K977=1,$M978=5,$K981=0),$L978-$L974,IF(AND($M974=5,$K977=1,$M982=5,$K985=0),$L982-$L974,IF(AND($M976=5,$K977=1,$M986=5,$K989=0),$L986-$L974,IF(AND($M974=5,$K977=1,$M990=5,$K993=0),$L990-$L974,0))))</f>
        <v>0</v>
      </c>
      <c r="W974" s="49">
        <f t="shared" ref="W974" si="4369">IF(AND($M974=5,$K977=1,$M978=1,$K981=1),$L978-$L974,IF(AND($M974=5,$K977=1,$M982=1,$K985=1),$L982-$L974,IF(AND($M974=5,$K977=1,$M986=1,$K989=1),$L986-$L974,IF(AND($M974=5,$K977=1,$M990=1,$K993=1),$L990-$L974,0))))</f>
        <v>0</v>
      </c>
    </row>
    <row r="975" spans="9:23">
      <c r="I975" s="45" t="s">
        <v>1681</v>
      </c>
      <c r="J975" s="17">
        <f t="shared" si="4356"/>
        <v>31786978</v>
      </c>
      <c r="K975" s="49">
        <f t="shared" ref="K975" si="4370">J975*$B$2</f>
        <v>254295824</v>
      </c>
      <c r="L975" s="49"/>
    </row>
    <row r="976" spans="9:23">
      <c r="I976" s="45" t="s">
        <v>452</v>
      </c>
      <c r="J976" s="17">
        <f t="shared" si="4356"/>
        <v>253</v>
      </c>
      <c r="K976" s="49">
        <f t="shared" ref="K976" si="4371">J976*1000000000</f>
        <v>253000000000</v>
      </c>
      <c r="L976" s="49"/>
    </row>
    <row r="977" spans="9:23">
      <c r="I977" s="45" t="s">
        <v>706</v>
      </c>
      <c r="J977" s="17">
        <f t="shared" ref="J977" si="4372">HEX2DEC(RIGHT(I977))</f>
        <v>2</v>
      </c>
      <c r="K977" s="49">
        <f t="shared" ref="K977" si="4373">HEX2DEC(LEFT(RIGHT(I977,2),1))</f>
        <v>0</v>
      </c>
    </row>
    <row r="978" spans="9:23">
      <c r="I978" s="45" t="s">
        <v>1689</v>
      </c>
      <c r="J978" s="17">
        <f t="shared" ref="J978:J980" si="4374">HEX2DEC(I978)</f>
        <v>5986</v>
      </c>
      <c r="K978" s="49">
        <f t="shared" ref="K978" si="4375">J978*$B$3</f>
        <v>485.04558000000003</v>
      </c>
      <c r="L978" s="49">
        <f t="shared" ref="L978" si="4376">K978+K979+K980</f>
        <v>253254304501.04559</v>
      </c>
      <c r="M978" s="50">
        <f t="shared" ref="M978" si="4377">J981+1</f>
        <v>4</v>
      </c>
      <c r="N978" s="49">
        <f t="shared" ref="N978" si="4378">IF(AND($M978=1,$K981=1,$M982=1,$K985=0),$L982-$L978,IF(AND($M978=1,$K981=1,$M986=1,$K989=0),$L986-$L978,IF(AND($M978=1,$K981=1,$M990=1,$K993=0),$L990-$L978,IF(AND($M978=1,$K981=1,$M994=1,$K997=0),$L994-$L978,0))))</f>
        <v>0</v>
      </c>
      <c r="O978" s="49">
        <f t="shared" ref="O978" si="4379">IF(AND($M978=1,$K981=1,$M982=2,$K985=1),$L982-$L978,IF(AND($M978=1,$K981=1,$M986=2,$K989=1),$L986-$L978,IF(AND($M978=1,$K981=1,$M990=2,$K993=1),$L990-$L978,IF(AND($M978=1,$K981=1,$M994=2,$K997=1),$L994-$L978,0))))</f>
        <v>0</v>
      </c>
      <c r="P978" s="49">
        <f t="shared" ref="P978" si="4380">IF(AND($M978=2,$K981=1,$M982=2,$K985=0),$L982-$L978,IF(AND($M978=2,$K981=1,$M986=2,$K989=0),$L986-$L978,IF(AND($M978=2,$K981=1,$M990=2,$K993=0),$L990-$L978,IF(AND($M978=2,$K981=1,$M994=2,$K997=0),$L994-$L978,0))))</f>
        <v>0</v>
      </c>
      <c r="Q978" s="49">
        <f t="shared" ref="Q978" si="4381">IF(AND($M978=2,$K981=1,$M982=3,$K985=1),$L982-$L978,IF(AND($M978=2,$K981=1,$M986=3,$K989=1),$L986-$L978,IF(AND($M978=2,$K981=1,$M990=3,$K993=1),$L990-$L978,IF(AND($M978=2,$K981=1,$M994=3,$K997=1),$L994-$L978,0))))</f>
        <v>0</v>
      </c>
      <c r="R978" s="49">
        <f t="shared" ref="R978" si="4382">IF(AND($M978=3,$K981=1,$M982=3,$K985=0),$L982-$L978,IF(AND($M978=3,$K981=1,$M986=3,$K989=0),$L986-$L978,IF(AND($M978=3,$K981=1,$M990=3,$K993=0),$L990-$L978,IF(AND($M978=3,$K981=1,$M994=3,$K997=0),$L994-$L978,0))))</f>
        <v>0</v>
      </c>
      <c r="S978" s="49">
        <f t="shared" ref="S978" si="4383">IF(AND($M978=3,$K981=1,$M982=4,$K985=1),$L982-$L978,IF(AND($M978=3,$K981=1,$M986=4,$K989=1),$L986-$L978,IF(AND($M978=3,$K981=1,$M990=4,$K993=1),$L990-$L978,IF(AND($M978=3,$K981=1,$M994=4,$K997=1),$L994-$L978,0))))</f>
        <v>0</v>
      </c>
      <c r="T978" s="49">
        <f t="shared" ref="T978" si="4384">IF(AND($M978=4,$K981=1,$M982=4,$K985=0),$L982-$L978,IF(AND($M978=4,$K981=1,$M986=4,$K989=0),$L986-$L978,IF(AND($M980=3,$K981=1,$M990=4,$K993=0),$L990-$L978,IF(AND($M978=4,$K981=1,$M994=4,$K997=0),$L994-$L978,0))))</f>
        <v>1020.1105346679687</v>
      </c>
      <c r="U978" s="49">
        <f t="shared" ref="U978" si="4385">IF(AND($M978=4,$K981=1,$M982=5,$K985=1),$L982-$L978,IF(AND($M978=4,$K981=1,$M986=5,$K989=1),$L986-$L978,IF(AND($M978=4,$K981=1,$M990=5,$K993=1),$L990-$L978,IF(AND($M978=4,$K981=1,$M994=5,$K997=1),$L994-$L978,0))))</f>
        <v>12324.544525146484</v>
      </c>
      <c r="V978" s="49">
        <f t="shared" ref="V978" si="4386">IF(AND($M978=5,$K981=1,$M982=5,$K985=0),$L982-$L978,IF(AND($M978=5,$K981=1,$M986=5,$K989=0),$L986-$L978,IF(AND($M980=5,$K981=1,$M990=5,$K993=0),$L990-$L978,IF(AND($M978=5,$K981=1,$M994=5,$K997=0),$L994-$L978,0))))</f>
        <v>0</v>
      </c>
      <c r="W978" s="49">
        <f t="shared" ref="W978" si="4387">IF(AND($M978=5,$K981=1,$M982=1,$K985=1),$L982-$L978,IF(AND($M978=5,$K981=1,$M986=1,$K989=1),$L986-$L978,IF(AND($M978=5,$K981=1,$M990=1,$K993=1),$L990-$L978,IF(AND($M978=5,$K981=1,$M994=1,$K997=1),$L994-$L978,0))))</f>
        <v>0</v>
      </c>
    </row>
    <row r="979" spans="9:23">
      <c r="I979" s="45" t="s">
        <v>1690</v>
      </c>
      <c r="J979" s="17">
        <f t="shared" si="4374"/>
        <v>31788002</v>
      </c>
      <c r="K979" s="49">
        <f t="shared" ref="K979" si="4388">J979*$B$2</f>
        <v>254304016</v>
      </c>
      <c r="L979" s="49"/>
    </row>
    <row r="980" spans="9:23">
      <c r="I980" s="45" t="s">
        <v>452</v>
      </c>
      <c r="J980" s="17">
        <f t="shared" si="4374"/>
        <v>253</v>
      </c>
      <c r="K980" s="49">
        <f t="shared" ref="K980" si="4389">J980*1000000000</f>
        <v>253000000000</v>
      </c>
      <c r="L980" s="49"/>
    </row>
    <row r="981" spans="9:23">
      <c r="I981" s="45" t="s">
        <v>491</v>
      </c>
      <c r="J981" s="17">
        <f t="shared" ref="J981" si="4390">HEX2DEC(RIGHT(I981))</f>
        <v>3</v>
      </c>
      <c r="K981" s="49">
        <f t="shared" ref="K981" si="4391">HEX2DEC(LEFT(RIGHT(I981,2),1))</f>
        <v>1</v>
      </c>
    </row>
    <row r="982" spans="9:23">
      <c r="I982" s="45" t="s">
        <v>1691</v>
      </c>
      <c r="J982" s="17">
        <f t="shared" ref="J982:J984" si="4392">HEX2DEC(I982)</f>
        <v>5938</v>
      </c>
      <c r="K982" s="49">
        <f t="shared" ref="K982" si="4393">J982*$B$3</f>
        <v>481.15614000000005</v>
      </c>
      <c r="L982" s="49">
        <f t="shared" ref="L982" si="4394">K982+K983+K984</f>
        <v>253254305521.15613</v>
      </c>
      <c r="M982" s="50">
        <f t="shared" ref="M982" si="4395">J985+1</f>
        <v>4</v>
      </c>
      <c r="N982" s="49">
        <f t="shared" ref="N982" si="4396">IF(AND($M982=1,$K985=1,$M986=1,$K989=0),$L986-$L982,IF(AND($M982=1,$K985=1,$M990=1,$K993=0),$L990-$L982,IF(AND($M982=1,$K985=1,$M994=1,$K997=0),$L994-$L982,IF(AND($M982=1,$K985=1,$M998=1,$K1001=0),$L998-$L982,0))))</f>
        <v>0</v>
      </c>
      <c r="O982" s="49">
        <f t="shared" ref="O982" si="4397">IF(AND($M982=1,$K985=1,$M986=2,$K989=1),$L986-$L982,IF(AND($M982=1,$K985=1,$M990=2,$K993=1),$L990-$L982,IF(AND($M982=1,$K985=1,$M994=2,$K997=1),$L994-$L982,IF(AND($M982=1,$K985=1,$M998=2,$K1001=1),$L998-$L982,0))))</f>
        <v>0</v>
      </c>
      <c r="P982" s="49">
        <f t="shared" ref="P982" si="4398">IF(AND($M982=2,$K985=1,$M986=2,$K989=0),$L986-$L982,IF(AND($M982=2,$K985=1,$M990=2,$K993=0),$L990-$L982,IF(AND($M982=2,$K985=1,$M994=2,$K997=0),$L994-$L982,IF(AND($M982=2,$K985=1,$M998=2,$K1001=0),$L998-$L982,0))))</f>
        <v>0</v>
      </c>
      <c r="Q982" s="49">
        <f t="shared" ref="Q982" si="4399">IF(AND($M982=2,$K985=1,$M986=3,$K989=1),$L986-$L982,IF(AND($M982=2,$K985=1,$M990=3,$K993=1),$L990-$L982,IF(AND($M982=2,$K985=1,$M994=3,$K997=1),$L994-$L982,IF(AND($M982=2,$K985=1,$M998=3,$K1001=1),$L998-$L982,0))))</f>
        <v>0</v>
      </c>
      <c r="R982" s="49">
        <f t="shared" ref="R982" si="4400">IF(AND($M982=3,$K985=1,$M986=3,$K989=0),$L986-$L982,IF(AND($M982=3,$K985=1,$M990=3,$K993=0),$L990-$L982,IF(AND($M982=3,$K985=1,$M994=3,$K997=0),$L994-$L982,IF(AND($M982=3,$K985=1,$M998=3,$K1001=0),$L998-$L982,0))))</f>
        <v>0</v>
      </c>
      <c r="S982" s="49">
        <f t="shared" ref="S982" si="4401">IF(AND($M982=3,$K985=1,$M986=4,$K989=1),$L986-$L982,IF(AND($M982=3,$K985=1,$M990=4,$K993=1),$L990-$L982,IF(AND($M982=3,$K985=1,$M994=4,$K997=1),$L994-$L982,IF(AND($M982=3,$K985=1,$M998=4,$K1001=1),$L998-$L982,0))))</f>
        <v>0</v>
      </c>
      <c r="T982" s="49">
        <f t="shared" ref="T982" si="4402">IF(AND($M982=4,$K985=1,$M986=4,$K989=0),$L986-$L982,IF(AND($M982=4,$K985=1,$M990=4,$K993=0),$L990-$L982,IF(AND($M984=3,$K985=1,$M994=4,$K997=0),$L994-$L982,IF(AND($M982=4,$K985=1,$M998=4,$K1001=0),$L998-$L982,0))))</f>
        <v>0</v>
      </c>
      <c r="U982" s="49">
        <f t="shared" ref="U982" si="4403">IF(AND($M982=4,$K985=1,$M986=5,$K989=1),$L986-$L982,IF(AND($M982=4,$K985=1,$M990=5,$K993=1),$L990-$L982,IF(AND($M982=4,$K985=1,$M994=5,$K997=1),$L994-$L982,IF(AND($M982=4,$K985=1,$M998=5,$K1001=1),$L998-$L982,0))))</f>
        <v>0</v>
      </c>
      <c r="V982" s="49">
        <f t="shared" ref="V982" si="4404">IF(AND($M982=5,$K985=1,$M986=5,$K989=0),$L986-$L982,IF(AND($M982=5,$K985=1,$M990=5,$K993=0),$L990-$L982,IF(AND($M984=5,$K985=1,$M994=5,$K997=0),$L994-$L982,IF(AND($M982=5,$K985=1,$M998=5,$K1001=0),$L998-$L982,0))))</f>
        <v>0</v>
      </c>
      <c r="W982" s="49">
        <f t="shared" ref="W982" si="4405">IF(AND($M982=5,$K985=1,$M986=1,$K989=1),$L986-$L982,IF(AND($M982=5,$K985=1,$M990=1,$K993=1),$L990-$L982,IF(AND($M982=5,$K985=1,$M994=1,$K997=1),$L994-$L982,IF(AND($M982=5,$K985=1,$M998=1,$K1001=1),$L998-$L982,0))))</f>
        <v>0</v>
      </c>
    </row>
    <row r="983" spans="9:23">
      <c r="I983" s="45" t="s">
        <v>1692</v>
      </c>
      <c r="J983" s="17">
        <f t="shared" si="4392"/>
        <v>31788130</v>
      </c>
      <c r="K983" s="49">
        <f t="shared" ref="K983" si="4406">J983*$B$2</f>
        <v>254305040</v>
      </c>
      <c r="L983" s="49"/>
    </row>
    <row r="984" spans="9:23">
      <c r="I984" s="45" t="s">
        <v>452</v>
      </c>
      <c r="J984" s="17">
        <f t="shared" si="4392"/>
        <v>253</v>
      </c>
      <c r="K984" s="49">
        <f t="shared" ref="K984" si="4407">J984*1000000000</f>
        <v>253000000000</v>
      </c>
      <c r="L984" s="49"/>
    </row>
    <row r="985" spans="9:23">
      <c r="I985" s="45" t="s">
        <v>1225</v>
      </c>
      <c r="J985" s="17">
        <f t="shared" ref="J985" si="4408">HEX2DEC(RIGHT(I985))</f>
        <v>3</v>
      </c>
      <c r="K985" s="49">
        <f t="shared" ref="K985" si="4409">HEX2DEC(LEFT(RIGHT(I985,2),1))</f>
        <v>0</v>
      </c>
    </row>
    <row r="986" spans="9:23">
      <c r="I986" s="45" t="s">
        <v>1693</v>
      </c>
      <c r="J986" s="17">
        <f t="shared" ref="J986:J988" si="4410">HEX2DEC(I986)</f>
        <v>6437</v>
      </c>
      <c r="K986" s="49">
        <f t="shared" ref="K986" si="4411">J986*$B$3</f>
        <v>521.59010999999998</v>
      </c>
      <c r="L986" s="49">
        <f t="shared" ref="L986" si="4412">K986+K987+K988</f>
        <v>253254316825.59012</v>
      </c>
      <c r="M986" s="50">
        <f t="shared" ref="M986" si="4413">J989+1</f>
        <v>5</v>
      </c>
      <c r="N986" s="49">
        <f t="shared" ref="N986" si="4414">IF(AND($M986=1,$K989=1,$M990=1,$K993=0),$L990-$L986,IF(AND($M986=1,$K989=1,$M994=1,$K997=0),$L994-$L986,IF(AND($M986=1,$K989=1,$M998=1,$K1001=0),$L998-$L986,IF(AND($M986=1,$K989=1,$M1002=1,$K1005=0),$L1002-$L986,0))))</f>
        <v>0</v>
      </c>
      <c r="O986" s="49">
        <f t="shared" ref="O986" si="4415">IF(AND($M986=1,$K989=1,$M990=2,$K993=1),$L990-$L986,IF(AND($M986=1,$K989=1,$M994=2,$K997=1),$L994-$L986,IF(AND($M986=1,$K989=1,$M998=2,$K1001=1),$L998-$L986,IF(AND($M986=1,$K989=1,$M1002=2,$K1005=1),$L1002-$L986,0))))</f>
        <v>0</v>
      </c>
      <c r="P986" s="49">
        <f t="shared" ref="P986" si="4416">IF(AND($M986=2,$K989=1,$M990=2,$K993=0),$L990-$L986,IF(AND($M986=2,$K989=1,$M994=2,$K997=0),$L994-$L986,IF(AND($M986=2,$K989=1,$M998=2,$K1001=0),$L998-$L986,IF(AND($M986=2,$K989=1,$M1002=2,$K1005=0),$L1002-$L986,0))))</f>
        <v>0</v>
      </c>
      <c r="Q986" s="49">
        <f t="shared" ref="Q986" si="4417">IF(AND($M986=2,$K989=1,$M990=3,$K993=1),$L990-$L986,IF(AND($M986=2,$K989=1,$M994=3,$K997=1),$L994-$L986,IF(AND($M986=2,$K989=1,$M998=3,$K1001=1),$L998-$L986,IF(AND($M986=2,$K989=1,$M1002=3,$K1005=1),$L1002-$L986,0))))</f>
        <v>0</v>
      </c>
      <c r="R986" s="49">
        <f t="shared" ref="R986" si="4418">IF(AND($M986=3,$K989=1,$M990=3,$K993=0),$L990-$L986,IF(AND($M986=3,$K989=1,$M994=3,$K997=0),$L994-$L986,IF(AND($M986=3,$K989=1,$M998=3,$K1001=0),$L998-$L986,IF(AND($M986=3,$K989=1,$M1002=3,$K1005=0),$L1002-$L986,0))))</f>
        <v>0</v>
      </c>
      <c r="S986" s="49">
        <f t="shared" ref="S986" si="4419">IF(AND($M986=3,$K989=1,$M990=4,$K993=1),$L990-$L986,IF(AND($M986=3,$K989=1,$M994=4,$K997=1),$L994-$L986,IF(AND($M986=3,$K989=1,$M998=4,$K1001=1),$L998-$L986,IF(AND($M986=3,$K989=1,$M1002=4,$K1005=1),$L1002-$L986,0))))</f>
        <v>0</v>
      </c>
      <c r="T986" s="49">
        <f t="shared" ref="T986" si="4420">IF(AND($M986=4,$K989=1,$M990=4,$K993=0),$L990-$L986,IF(AND($M986=4,$K989=1,$M994=4,$K997=0),$L994-$L986,IF(AND($M988=3,$K989=1,$M998=4,$K1001=0),$L998-$L986,IF(AND($M986=4,$K989=1,$M1002=4,$K1005=0),$L1002-$L986,0))))</f>
        <v>0</v>
      </c>
      <c r="U986" s="49">
        <f t="shared" ref="U986" si="4421">IF(AND($M986=4,$K989=1,$M990=5,$K993=1),$L990-$L986,IF(AND($M986=4,$K989=1,$M994=5,$K997=1),$L994-$L986,IF(AND($M986=4,$K989=1,$M998=5,$K1001=1),$L998-$L986,IF(AND($M986=4,$K989=1,$M1002=5,$K1005=1),$L1002-$L986,0))))</f>
        <v>0</v>
      </c>
      <c r="V986" s="49">
        <f t="shared" ref="V986" si="4422">IF(AND($M986=5,$K989=1,$M990=5,$K993=0),$L990-$L986,IF(AND($M986=5,$K989=1,$M994=5,$K997=0),$L994-$L986,IF(AND($M988=5,$K989=1,$M998=5,$K1001=0),$L998-$L986,IF(AND($M986=5,$K989=1,$M1002=5,$K1005=0),$L1002-$L986,0))))</f>
        <v>1005.8492736816406</v>
      </c>
      <c r="W986" s="49">
        <f t="shared" ref="W986" si="4423">IF(AND($M986=5,$K989=1,$M990=1,$K993=1),$L990-$L986,IF(AND($M986=5,$K989=1,$M994=1,$K997=1),$L994-$L986,IF(AND($M986=5,$K989=1,$M998=1,$K1001=1),$L998-$L986,IF(AND($M986=5,$K989=1,$M1002=1,$K1005=1),$L1002-$L986,0))))</f>
        <v>0</v>
      </c>
    </row>
    <row r="987" spans="9:23">
      <c r="I987" s="45" t="s">
        <v>1694</v>
      </c>
      <c r="J987" s="17">
        <f t="shared" si="4410"/>
        <v>31789538</v>
      </c>
      <c r="K987" s="49">
        <f t="shared" ref="K987" si="4424">J987*$B$2</f>
        <v>254316304</v>
      </c>
      <c r="L987" s="49"/>
    </row>
    <row r="988" spans="9:23">
      <c r="I988" s="45" t="s">
        <v>452</v>
      </c>
      <c r="J988" s="17">
        <f t="shared" si="4410"/>
        <v>253</v>
      </c>
      <c r="K988" s="49">
        <f t="shared" ref="K988" si="4425">J988*1000000000</f>
        <v>253000000000</v>
      </c>
      <c r="L988" s="49"/>
    </row>
    <row r="989" spans="9:23">
      <c r="I989" s="45" t="s">
        <v>481</v>
      </c>
      <c r="J989" s="17">
        <f t="shared" ref="J989" si="4426">HEX2DEC(RIGHT(I989))</f>
        <v>4</v>
      </c>
      <c r="K989" s="49">
        <f t="shared" ref="K989" si="4427">HEX2DEC(LEFT(RIGHT(I989,2),1))</f>
        <v>1</v>
      </c>
    </row>
    <row r="990" spans="9:23">
      <c r="I990" s="45" t="s">
        <v>717</v>
      </c>
      <c r="J990" s="17">
        <f t="shared" ref="J990:J992" si="4428">HEX2DEC(I990)</f>
        <v>6213</v>
      </c>
      <c r="K990" s="49">
        <f t="shared" ref="K990" si="4429">J990*$B$3</f>
        <v>503.43939</v>
      </c>
      <c r="L990" s="49">
        <f t="shared" ref="L990" si="4430">K990+K991+K992</f>
        <v>253254317831.43939</v>
      </c>
      <c r="M990" s="50">
        <f t="shared" ref="M990" si="4431">J993+1</f>
        <v>5</v>
      </c>
      <c r="N990" s="49">
        <f t="shared" ref="N990" si="4432">IF(AND($M990=1,$K993=1,$M994=1,$K997=0),$L994-$L990,IF(AND($M990=1,$K993=1,$M998=1,$K1001=0),$L998-$L990,IF(AND($M990=1,$K993=1,$M1002=1,$K1005=0),$L1002-$L990,IF(AND($M990=1,$K993=1,$M1006=1,$K1009=0),$L1006-$L990,0))))</f>
        <v>0</v>
      </c>
      <c r="O990" s="49">
        <f t="shared" ref="O990" si="4433">IF(AND($M990=1,$K993=1,$M994=2,$K997=1),$L994-$L990,IF(AND($M990=1,$K993=1,$M998=2,$K1001=1),$L998-$L990,IF(AND($M990=1,$K993=1,$M1002=2,$K1005=1),$L1002-$L990,IF(AND($M990=1,$K993=1,$M1006=2,$K1009=1),$L1006-$L990,0))))</f>
        <v>0</v>
      </c>
      <c r="P990" s="49">
        <f t="shared" ref="P990" si="4434">IF(AND($M990=2,$K993=1,$M994=2,$K997=0),$L994-$L990,IF(AND($M990=2,$K993=1,$M998=2,$K1001=0),$L998-$L990,IF(AND($M990=2,$K993=1,$M1002=2,$K1005=0),$L1002-$L990,IF(AND($M990=2,$K993=1,$M1006=2,$K1009=0),$L1006-$L990,0))))</f>
        <v>0</v>
      </c>
      <c r="Q990" s="49">
        <f t="shared" ref="Q990" si="4435">IF(AND($M990=2,$K993=1,$M994=3,$K997=1),$L994-$L990,IF(AND($M990=2,$K993=1,$M998=3,$K1001=1),$L998-$L990,IF(AND($M990=2,$K993=1,$M1002=3,$K1005=1),$L1002-$L990,IF(AND($M990=2,$K993=1,$M1006=3,$K1009=1),$L1006-$L990,0))))</f>
        <v>0</v>
      </c>
      <c r="R990" s="49">
        <f t="shared" ref="R990" si="4436">IF(AND($M990=3,$K993=1,$M994=3,$K997=0),$L994-$L990,IF(AND($M990=3,$K993=1,$M998=3,$K1001=0),$L998-$L990,IF(AND($M990=3,$K993=1,$M1002=3,$K1005=0),$L1002-$L990,IF(AND($M990=3,$K993=1,$M1006=3,$K1009=0),$L1006-$L990,0))))</f>
        <v>0</v>
      </c>
      <c r="S990" s="49">
        <f t="shared" ref="S990" si="4437">IF(AND($M990=3,$K993=1,$M994=4,$K997=1),$L994-$L990,IF(AND($M990=3,$K993=1,$M998=4,$K1001=1),$L998-$L990,IF(AND($M990=3,$K993=1,$M1002=4,$K1005=1),$L1002-$L990,IF(AND($M990=3,$K993=1,$M1006=4,$K1009=1),$L1006-$L990,0))))</f>
        <v>0</v>
      </c>
      <c r="T990" s="49">
        <f t="shared" ref="T990" si="4438">IF(AND($M990=4,$K993=1,$M994=4,$K997=0),$L994-$L990,IF(AND($M990=4,$K993=1,$M998=4,$K1001=0),$L998-$L990,IF(AND($M992=3,$K993=1,$M1002=4,$K1005=0),$L1002-$L990,IF(AND($M990=4,$K993=1,$M1006=4,$K1009=0),$L1006-$L990,0))))</f>
        <v>0</v>
      </c>
      <c r="U990" s="49">
        <f t="shared" ref="U990" si="4439">IF(AND($M990=4,$K993=1,$M994=5,$K997=1),$L994-$L990,IF(AND($M990=4,$K993=1,$M998=5,$K1001=1),$L998-$L990,IF(AND($M990=4,$K993=1,$M1002=5,$K1005=1),$L1002-$L990,IF(AND($M990=4,$K993=1,$M1006=5,$K1009=1),$L1006-$L990,0))))</f>
        <v>0</v>
      </c>
      <c r="V990" s="49">
        <f t="shared" ref="V990" si="4440">IF(AND($M990=5,$K993=1,$M994=5,$K997=0),$L994-$L990,IF(AND($M990=5,$K993=1,$M998=5,$K1001=0),$L998-$L990,IF(AND($M992=5,$K993=1,$M1002=5,$K1005=0),$L1002-$L990,IF(AND($M990=5,$K993=1,$M1006=5,$K1009=0),$L1006-$L990,0))))</f>
        <v>0</v>
      </c>
      <c r="W990" s="49">
        <f t="shared" ref="W990" si="4441">IF(AND($M990=5,$K993=1,$M994=1,$K997=1),$L994-$L990,IF(AND($M990=5,$K993=1,$M998=1,$K1001=1),$L998-$L990,IF(AND($M990=5,$K993=1,$M1002=1,$K1005=1),$L1002-$L990,IF(AND($M990=5,$K993=1,$M1006=1,$K1009=1),$L1006-$L990,0))))</f>
        <v>0</v>
      </c>
    </row>
    <row r="991" spans="9:23">
      <c r="I991" s="45" t="s">
        <v>1695</v>
      </c>
      <c r="J991" s="17">
        <f t="shared" si="4428"/>
        <v>31789666</v>
      </c>
      <c r="K991" s="49">
        <f t="shared" ref="K991" si="4442">J991*$B$2</f>
        <v>254317328</v>
      </c>
      <c r="L991" s="49"/>
    </row>
    <row r="992" spans="9:23">
      <c r="I992" s="45" t="s">
        <v>452</v>
      </c>
      <c r="J992" s="17">
        <f t="shared" si="4428"/>
        <v>253</v>
      </c>
      <c r="K992" s="49">
        <f t="shared" ref="K992" si="4443">J992*1000000000</f>
        <v>253000000000</v>
      </c>
      <c r="L992" s="49"/>
    </row>
    <row r="993" spans="9:23">
      <c r="I993" s="45" t="s">
        <v>1226</v>
      </c>
      <c r="J993" s="17">
        <f t="shared" ref="J993" si="4444">HEX2DEC(RIGHT(I993))</f>
        <v>4</v>
      </c>
      <c r="K993" s="49">
        <f t="shared" ref="K993" si="4445">HEX2DEC(LEFT(RIGHT(I993,2),1))</f>
        <v>0</v>
      </c>
    </row>
    <row r="994" spans="9:23">
      <c r="I994" s="45" t="s">
        <v>1696</v>
      </c>
      <c r="J994" s="17">
        <f t="shared" ref="J994:J996" si="4446">HEX2DEC(I994)</f>
        <v>6097</v>
      </c>
      <c r="K994" s="49">
        <f t="shared" ref="K994" si="4447">J994*$B$3</f>
        <v>494.03991000000002</v>
      </c>
      <c r="L994" s="49">
        <f t="shared" ref="L994" si="4448">K994+K995+K996</f>
        <v>254254307582.03992</v>
      </c>
      <c r="M994" s="50">
        <f t="shared" ref="M994" si="4449">J997+1</f>
        <v>2</v>
      </c>
      <c r="N994" s="49">
        <f t="shared" ref="N994" si="4450">IF(AND($M994=1,$K997=1,$M998=1,$K1001=0),$L998-$L994,IF(AND($M994=1,$K997=1,$M1002=1,$K1005=0),$L1002-$L994,IF(AND($M994=1,$K997=1,$M1006=1,$K1009=0),$L1006-$L994,IF(AND($M994=1,$K997=1,$M1010=1,$K1013=0),$L1010-$L994,0))))</f>
        <v>0</v>
      </c>
      <c r="O994" s="49">
        <f t="shared" ref="O994" si="4451">IF(AND($M994=1,$K997=1,$M998=2,$K1001=1),$L998-$L994,IF(AND($M994=1,$K997=1,$M1002=2,$K1005=1),$L1002-$L994,IF(AND($M994=1,$K997=1,$M1006=2,$K1009=1),$L1006-$L994,IF(AND($M994=1,$K997=1,$M1010=2,$K1013=1),$L1010-$L994,0))))</f>
        <v>0</v>
      </c>
      <c r="P994" s="49">
        <f t="shared" ref="P994" si="4452">IF(AND($M994=2,$K997=1,$M998=2,$K1001=0),$L998-$L994,IF(AND($M994=2,$K997=1,$M1002=2,$K1005=0),$L1002-$L994,IF(AND($M994=2,$K997=1,$M1006=2,$K1009=0),$L1006-$L994,IF(AND($M994=2,$K997=1,$M1010=2,$K1013=0),$L1010-$L994,0))))</f>
        <v>1021.0018920898437</v>
      </c>
      <c r="Q994" s="49">
        <f t="shared" ref="Q994" si="4453">IF(AND($M994=2,$K997=1,$M998=3,$K1001=1),$L998-$L994,IF(AND($M994=2,$K997=1,$M1002=3,$K1005=1),$L1002-$L994,IF(AND($M994=2,$K997=1,$M1006=3,$K1009=1),$L1006-$L994,IF(AND($M994=2,$K997=1,$M1010=3,$K1013=1),$L1010-$L994,0))))</f>
        <v>544.65509033203125</v>
      </c>
      <c r="R994" s="49">
        <f t="shared" ref="R994" si="4454">IF(AND($M994=3,$K997=1,$M998=3,$K1001=0),$L998-$L994,IF(AND($M994=3,$K997=1,$M1002=3,$K1005=0),$L1002-$L994,IF(AND($M994=3,$K997=1,$M1006=3,$K1009=0),$L1006-$L994,IF(AND($M994=3,$K997=1,$M1010=3,$K1013=0),$L1010-$L994,0))))</f>
        <v>0</v>
      </c>
      <c r="S994" s="49">
        <f t="shared" ref="S994" si="4455">IF(AND($M994=3,$K997=1,$M998=4,$K1001=1),$L998-$L994,IF(AND($M994=3,$K997=1,$M1002=4,$K1005=1),$L1002-$L994,IF(AND($M994=3,$K997=1,$M1006=4,$K1009=1),$L1006-$L994,IF(AND($M994=3,$K997=1,$M1010=4,$K1013=1),$L1010-$L994,0))))</f>
        <v>0</v>
      </c>
      <c r="T994" s="49">
        <f t="shared" ref="T994" si="4456">IF(AND($M994=4,$K997=1,$M998=4,$K1001=0),$L998-$L994,IF(AND($M994=4,$K997=1,$M1002=4,$K1005=0),$L1002-$L994,IF(AND($M996=3,$K997=1,$M1006=4,$K1009=0),$L1006-$L994,IF(AND($M994=4,$K997=1,$M1010=4,$K1013=0),$L1010-$L994,0))))</f>
        <v>0</v>
      </c>
      <c r="U994" s="49">
        <f t="shared" ref="U994" si="4457">IF(AND($M994=4,$K997=1,$M998=5,$K1001=1),$L998-$L994,IF(AND($M994=4,$K997=1,$M1002=5,$K1005=1),$L1002-$L994,IF(AND($M994=4,$K997=1,$M1006=5,$K1009=1),$L1006-$L994,IF(AND($M994=4,$K997=1,$M1010=5,$K1013=1),$L1010-$L994,0))))</f>
        <v>0</v>
      </c>
      <c r="V994" s="49">
        <f t="shared" ref="V994" si="4458">IF(AND($M994=5,$K997=1,$M998=5,$K1001=0),$L998-$L994,IF(AND($M994=5,$K997=1,$M1002=5,$K1005=0),$L1002-$L994,IF(AND($M996=5,$K997=1,$M1006=5,$K1009=0),$L1006-$L994,IF(AND($M994=5,$K997=1,$M1010=5,$K1013=0),$L1010-$L994,0))))</f>
        <v>0</v>
      </c>
      <c r="W994" s="49">
        <f t="shared" ref="W994" si="4459">IF(AND($M994=5,$K997=1,$M998=1,$K1001=1),$L998-$L994,IF(AND($M994=5,$K997=1,$M1002=1,$K1005=1),$L1002-$L994,IF(AND($M994=5,$K997=1,$M1006=1,$K1009=1),$L1006-$L994,IF(AND($M994=5,$K997=1,$M1010=1,$K1013=1),$L1010-$L994,0))))</f>
        <v>0</v>
      </c>
    </row>
    <row r="995" spans="9:23">
      <c r="I995" s="45" t="s">
        <v>1683</v>
      </c>
      <c r="J995" s="17">
        <f t="shared" si="4446"/>
        <v>31788386</v>
      </c>
      <c r="K995" s="49">
        <f t="shared" ref="K995" si="4460">J995*$B$2</f>
        <v>254307088</v>
      </c>
      <c r="L995" s="49"/>
    </row>
    <row r="996" spans="9:23">
      <c r="I996" s="45" t="s">
        <v>1697</v>
      </c>
      <c r="J996" s="17">
        <f t="shared" si="4446"/>
        <v>254</v>
      </c>
      <c r="K996" s="49">
        <f t="shared" ref="K996" si="4461">J996*1000000000</f>
        <v>254000000000</v>
      </c>
      <c r="L996" s="49"/>
    </row>
    <row r="997" spans="9:23">
      <c r="I997" s="45" t="s">
        <v>437</v>
      </c>
      <c r="J997" s="17">
        <f t="shared" ref="J997" si="4462">HEX2DEC(RIGHT(I997))</f>
        <v>1</v>
      </c>
      <c r="K997" s="49">
        <f t="shared" ref="K997" si="4463">HEX2DEC(LEFT(RIGHT(I997,2),1))</f>
        <v>1</v>
      </c>
    </row>
    <row r="998" spans="9:23">
      <c r="I998" s="45" t="s">
        <v>1247</v>
      </c>
      <c r="J998" s="17">
        <f t="shared" ref="J998:J1000" si="4464">HEX2DEC(I998)</f>
        <v>6500</v>
      </c>
      <c r="K998" s="49">
        <f t="shared" ref="K998" si="4465">J998*$B$3</f>
        <v>526.69500000000005</v>
      </c>
      <c r="L998" s="49">
        <f t="shared" ref="L998" si="4466">K998+K999+K1000</f>
        <v>254254308126.69501</v>
      </c>
      <c r="M998" s="50">
        <f t="shared" ref="M998" si="4467">J1001+1</f>
        <v>3</v>
      </c>
      <c r="N998" s="49">
        <f t="shared" ref="N998" si="4468">IF(AND($M998=1,$K1001=1,$M1002=1,$K1005=0),$L1002-$L998,IF(AND($M998=1,$K1001=1,$M1006=1,$K1009=0),$L1006-$L998,IF(AND($M998=1,$K1001=1,$M1010=1,$K1013=0),$L1010-$L998,IF(AND($M998=1,$K1001=1,$M1014=1,$K1017=0),$L1014-$L998,0))))</f>
        <v>0</v>
      </c>
      <c r="O998" s="49">
        <f t="shared" ref="O998" si="4469">IF(AND($M998=1,$K1001=1,$M1002=2,$K1005=1),$L1002-$L998,IF(AND($M998=1,$K1001=1,$M1006=2,$K1009=1),$L1006-$L998,IF(AND($M998=1,$K1001=1,$M1010=2,$K1013=1),$L1010-$L998,IF(AND($M998=1,$K1001=1,$M1014=2,$K1017=1),$L1014-$L998,0))))</f>
        <v>0</v>
      </c>
      <c r="P998" s="49">
        <f t="shared" ref="P998" si="4470">IF(AND($M998=2,$K1001=1,$M1002=2,$K1005=0),$L1002-$L998,IF(AND($M998=2,$K1001=1,$M1006=2,$K1009=0),$L1006-$L998,IF(AND($M998=2,$K1001=1,$M1010=2,$K1013=0),$L1010-$L998,IF(AND($M998=2,$K1001=1,$M1014=2,$K1017=0),$L1014-$L998,0))))</f>
        <v>0</v>
      </c>
      <c r="Q998" s="49">
        <f t="shared" ref="Q998" si="4471">IF(AND($M998=2,$K1001=1,$M1002=3,$K1005=1),$L1002-$L998,IF(AND($M998=2,$K1001=1,$M1006=3,$K1009=1),$L1006-$L998,IF(AND($M998=2,$K1001=1,$M1010=3,$K1013=1),$L1010-$L998,IF(AND($M998=2,$K1001=1,$M1014=3,$K1017=1),$L1014-$L998,0))))</f>
        <v>0</v>
      </c>
      <c r="R998" s="49">
        <f t="shared" ref="R998" si="4472">IF(AND($M998=3,$K1001=1,$M1002=3,$K1005=0),$L1002-$L998,IF(AND($M998=3,$K1001=1,$M1006=3,$K1009=0),$L1006-$L998,IF(AND($M998=3,$K1001=1,$M1010=3,$K1013=0),$L1010-$L998,IF(AND($M998=3,$K1001=1,$M1014=3,$K1017=0),$L1014-$L998,0))))</f>
        <v>963.4705810546875</v>
      </c>
      <c r="S998" s="49">
        <f t="shared" ref="S998" si="4473">IF(AND($M998=3,$K1001=1,$M1002=4,$K1005=1),$L1002-$L998,IF(AND($M998=3,$K1001=1,$M1006=4,$K1009=1),$L1006-$L998,IF(AND($M998=3,$K1001=1,$M1010=4,$K1013=1),$L1010-$L998,IF(AND($M998=3,$K1001=1,$M1014=4,$K1017=1),$L1014-$L998,0))))</f>
        <v>9452.1738586425781</v>
      </c>
      <c r="T998" s="49">
        <f t="shared" ref="T998" si="4474">IF(AND($M998=4,$K1001=1,$M1002=4,$K1005=0),$L1002-$L998,IF(AND($M998=4,$K1001=1,$M1006=4,$K1009=0),$L1006-$L998,IF(AND($M1000=3,$K1001=1,$M1010=4,$K1013=0),$L1010-$L998,IF(AND($M998=4,$K1001=1,$M1014=4,$K1017=0),$L1014-$L998,0))))</f>
        <v>0</v>
      </c>
      <c r="U998" s="49">
        <f t="shared" ref="U998" si="4475">IF(AND($M998=4,$K1001=1,$M1002=5,$K1005=1),$L1002-$L998,IF(AND($M998=4,$K1001=1,$M1006=5,$K1009=1),$L1006-$L998,IF(AND($M998=4,$K1001=1,$M1010=5,$K1013=1),$L1010-$L998,IF(AND($M998=4,$K1001=1,$M1014=5,$K1017=1),$L1014-$L998,0))))</f>
        <v>0</v>
      </c>
      <c r="V998" s="49">
        <f t="shared" ref="V998" si="4476">IF(AND($M998=5,$K1001=1,$M1002=5,$K1005=0),$L1002-$L998,IF(AND($M998=5,$K1001=1,$M1006=5,$K1009=0),$L1006-$L998,IF(AND($M1000=5,$K1001=1,$M1010=5,$K1013=0),$L1010-$L998,IF(AND($M998=5,$K1001=1,$M1014=5,$K1017=0),$L1014-$L998,0))))</f>
        <v>0</v>
      </c>
      <c r="W998" s="49">
        <f t="shared" ref="W998" si="4477">IF(AND($M998=5,$K1001=1,$M1002=1,$K1005=1),$L1002-$L998,IF(AND($M998=5,$K1001=1,$M1006=1,$K1009=1),$L1006-$L998,IF(AND($M998=5,$K1001=1,$M1010=1,$K1013=1),$L1010-$L998,IF(AND($M998=5,$K1001=1,$M1014=1,$K1017=1),$L1014-$L998,0))))</f>
        <v>0</v>
      </c>
    </row>
    <row r="999" spans="9:23">
      <c r="I999" s="45" t="s">
        <v>1698</v>
      </c>
      <c r="J999" s="17">
        <f t="shared" si="4464"/>
        <v>31788450</v>
      </c>
      <c r="K999" s="49">
        <f t="shared" ref="K999" si="4478">J999*$B$2</f>
        <v>254307600</v>
      </c>
      <c r="L999" s="49"/>
    </row>
    <row r="1000" spans="9:23">
      <c r="I1000" s="45" t="s">
        <v>1697</v>
      </c>
      <c r="J1000" s="17">
        <f t="shared" si="4464"/>
        <v>254</v>
      </c>
      <c r="K1000" s="49">
        <f t="shared" ref="K1000" si="4479">J1000*1000000000</f>
        <v>254000000000</v>
      </c>
      <c r="L1000" s="49"/>
    </row>
    <row r="1001" spans="9:23">
      <c r="I1001" s="45" t="s">
        <v>482</v>
      </c>
      <c r="J1001" s="17">
        <f t="shared" ref="J1001" si="4480">HEX2DEC(RIGHT(I1001))</f>
        <v>2</v>
      </c>
      <c r="K1001" s="49">
        <f t="shared" ref="K1001" si="4481">HEX2DEC(LEFT(RIGHT(I1001,2),1))</f>
        <v>1</v>
      </c>
    </row>
    <row r="1002" spans="9:23">
      <c r="I1002" s="45" t="s">
        <v>926</v>
      </c>
      <c r="J1002" s="17">
        <f t="shared" ref="J1002:J1004" si="4482">HEX2DEC(I1002)</f>
        <v>6060</v>
      </c>
      <c r="K1002" s="49">
        <f t="shared" ref="K1002" si="4483">J1002*$B$3</f>
        <v>491.04180000000002</v>
      </c>
      <c r="L1002" s="49">
        <f t="shared" ref="L1002" si="4484">K1002+K1003+K1004</f>
        <v>254254308603.04181</v>
      </c>
      <c r="M1002" s="50">
        <f t="shared" ref="M1002" si="4485">J1005+1</f>
        <v>2</v>
      </c>
      <c r="N1002" s="49">
        <f t="shared" ref="N1002" si="4486">IF(AND($M1002=1,$K1005=1,$M1006=1,$K1009=0),$L1006-$L1002,IF(AND($M1002=1,$K1005=1,$M1010=1,$K1013=0),$L1010-$L1002,IF(AND($M1002=1,$K1005=1,$M1014=1,$K1017=0),$L1014-$L1002,IF(AND($M1002=1,$K1005=1,$M1018=1,$K1021=0),$L1018-$L1002,0))))</f>
        <v>0</v>
      </c>
      <c r="O1002" s="49">
        <f t="shared" ref="O1002" si="4487">IF(AND($M1002=1,$K1005=1,$M1006=2,$K1009=1),$L1006-$L1002,IF(AND($M1002=1,$K1005=1,$M1010=2,$K1013=1),$L1010-$L1002,IF(AND($M1002=1,$K1005=1,$M1014=2,$K1017=1),$L1014-$L1002,IF(AND($M1002=1,$K1005=1,$M1018=2,$K1021=1),$L1018-$L1002,0))))</f>
        <v>0</v>
      </c>
      <c r="P1002" s="49">
        <f t="shared" ref="P1002" si="4488">IF(AND($M1002=2,$K1005=1,$M1006=2,$K1009=0),$L1006-$L1002,IF(AND($M1002=2,$K1005=1,$M1010=2,$K1013=0),$L1010-$L1002,IF(AND($M1002=2,$K1005=1,$M1014=2,$K1017=0),$L1014-$L1002,IF(AND($M1002=2,$K1005=1,$M1018=2,$K1021=0),$L1018-$L1002,0))))</f>
        <v>0</v>
      </c>
      <c r="Q1002" s="49">
        <f t="shared" ref="Q1002" si="4489">IF(AND($M1002=2,$K1005=1,$M1006=3,$K1009=1),$L1006-$L1002,IF(AND($M1002=2,$K1005=1,$M1010=3,$K1013=1),$L1010-$L1002,IF(AND($M1002=2,$K1005=1,$M1014=3,$K1017=1),$L1014-$L1002,IF(AND($M1002=2,$K1005=1,$M1018=3,$K1021=1),$L1018-$L1002,0))))</f>
        <v>0</v>
      </c>
      <c r="R1002" s="49">
        <f t="shared" ref="R1002" si="4490">IF(AND($M1002=3,$K1005=1,$M1006=3,$K1009=0),$L1006-$L1002,IF(AND($M1002=3,$K1005=1,$M1010=3,$K1013=0),$L1010-$L1002,IF(AND($M1002=3,$K1005=1,$M1014=3,$K1017=0),$L1014-$L1002,IF(AND($M1002=3,$K1005=1,$M1018=3,$K1021=0),$L1018-$L1002,0))))</f>
        <v>0</v>
      </c>
      <c r="S1002" s="49">
        <f t="shared" ref="S1002" si="4491">IF(AND($M1002=3,$K1005=1,$M1006=4,$K1009=1),$L1006-$L1002,IF(AND($M1002=3,$K1005=1,$M1010=4,$K1013=1),$L1010-$L1002,IF(AND($M1002=3,$K1005=1,$M1014=4,$K1017=1),$L1014-$L1002,IF(AND($M1002=3,$K1005=1,$M1018=4,$K1021=1),$L1018-$L1002,0))))</f>
        <v>0</v>
      </c>
      <c r="T1002" s="49">
        <f t="shared" ref="T1002" si="4492">IF(AND($M1002=4,$K1005=1,$M1006=4,$K1009=0),$L1006-$L1002,IF(AND($M1002=4,$K1005=1,$M1010=4,$K1013=0),$L1010-$L1002,IF(AND($M1004=3,$K1005=1,$M1014=4,$K1017=0),$L1014-$L1002,IF(AND($M1002=4,$K1005=1,$M1018=4,$K1021=0),$L1018-$L1002,0))))</f>
        <v>0</v>
      </c>
      <c r="U1002" s="49">
        <f t="shared" ref="U1002" si="4493">IF(AND($M1002=4,$K1005=1,$M1006=5,$K1009=1),$L1006-$L1002,IF(AND($M1002=4,$K1005=1,$M1010=5,$K1013=1),$L1010-$L1002,IF(AND($M1002=4,$K1005=1,$M1014=5,$K1017=1),$L1014-$L1002,IF(AND($M1002=4,$K1005=1,$M1018=5,$K1021=1),$L1018-$L1002,0))))</f>
        <v>0</v>
      </c>
      <c r="V1002" s="49">
        <f t="shared" ref="V1002" si="4494">IF(AND($M1002=5,$K1005=1,$M1006=5,$K1009=0),$L1006-$L1002,IF(AND($M1002=5,$K1005=1,$M1010=5,$K1013=0),$L1010-$L1002,IF(AND($M1004=5,$K1005=1,$M1014=5,$K1017=0),$L1014-$L1002,IF(AND($M1002=5,$K1005=1,$M1018=5,$K1021=0),$L1018-$L1002,0))))</f>
        <v>0</v>
      </c>
      <c r="W1002" s="49">
        <f t="shared" ref="W1002" si="4495">IF(AND($M1002=5,$K1005=1,$M1006=1,$K1009=1),$L1006-$L1002,IF(AND($M1002=5,$K1005=1,$M1010=1,$K1013=1),$L1010-$L1002,IF(AND($M1002=5,$K1005=1,$M1014=1,$K1017=1),$L1014-$L1002,IF(AND($M1002=5,$K1005=1,$M1018=1,$K1021=1),$L1018-$L1002,0))))</f>
        <v>0</v>
      </c>
    </row>
    <row r="1003" spans="9:23">
      <c r="I1003" s="45" t="s">
        <v>1684</v>
      </c>
      <c r="J1003" s="17">
        <f t="shared" si="4482"/>
        <v>31788514</v>
      </c>
      <c r="K1003" s="49">
        <f t="shared" ref="K1003" si="4496">J1003*$B$2</f>
        <v>254308112</v>
      </c>
      <c r="L1003" s="49"/>
    </row>
    <row r="1004" spans="9:23">
      <c r="I1004" s="45" t="s">
        <v>1697</v>
      </c>
      <c r="J1004" s="17">
        <f t="shared" si="4482"/>
        <v>254</v>
      </c>
      <c r="K1004" s="49">
        <f t="shared" ref="K1004" si="4497">J1004*1000000000</f>
        <v>254000000000</v>
      </c>
      <c r="L1004" s="49"/>
    </row>
    <row r="1005" spans="9:23">
      <c r="I1005" s="45" t="s">
        <v>484</v>
      </c>
      <c r="J1005" s="17">
        <f t="shared" ref="J1005" si="4498">HEX2DEC(RIGHT(I1005))</f>
        <v>1</v>
      </c>
      <c r="K1005" s="49">
        <f t="shared" ref="K1005" si="4499">HEX2DEC(LEFT(RIGHT(I1005,2),1))</f>
        <v>0</v>
      </c>
    </row>
    <row r="1006" spans="9:23">
      <c r="I1006" s="45" t="s">
        <v>1699</v>
      </c>
      <c r="J1006" s="17">
        <f t="shared" ref="J1006:J1008" si="4500">HEX2DEC(I1006)</f>
        <v>5753</v>
      </c>
      <c r="K1006" s="49">
        <f t="shared" ref="K1006" si="4501">J1006*$B$3</f>
        <v>466.16559000000001</v>
      </c>
      <c r="L1006" s="49">
        <f t="shared" ref="L1006" si="4502">K1006+K1007+K1008</f>
        <v>254254309090.16559</v>
      </c>
      <c r="M1006" s="50">
        <f t="shared" ref="M1006" si="4503">J1009+1</f>
        <v>3</v>
      </c>
      <c r="N1006" s="49">
        <f t="shared" ref="N1006" si="4504">IF(AND($M1006=1,$K1009=1,$M1010=1,$K1013=0),$L1010-$L1006,IF(AND($M1006=1,$K1009=1,$M1014=1,$K1017=0),$L1014-$L1006,IF(AND($M1006=1,$K1009=1,$M1018=1,$K1021=0),$L1018-$L1006,IF(AND($M1006=1,$K1009=1,$M1022=1,$K1025=0),$L1022-$L1006,0))))</f>
        <v>0</v>
      </c>
      <c r="O1006" s="49">
        <f t="shared" ref="O1006" si="4505">IF(AND($M1006=1,$K1009=1,$M1010=2,$K1013=1),$L1010-$L1006,IF(AND($M1006=1,$K1009=1,$M1014=2,$K1017=1),$L1014-$L1006,IF(AND($M1006=1,$K1009=1,$M1018=2,$K1021=1),$L1018-$L1006,IF(AND($M1006=1,$K1009=1,$M1022=2,$K1025=1),$L1022-$L1006,0))))</f>
        <v>0</v>
      </c>
      <c r="P1006" s="49">
        <f t="shared" ref="P1006" si="4506">IF(AND($M1006=2,$K1009=1,$M1010=2,$K1013=0),$L1010-$L1006,IF(AND($M1006=2,$K1009=1,$M1014=2,$K1017=0),$L1014-$L1006,IF(AND($M1006=2,$K1009=1,$M1018=2,$K1021=0),$L1018-$L1006,IF(AND($M1006=2,$K1009=1,$M1022=2,$K1025=0),$L1022-$L1006,0))))</f>
        <v>0</v>
      </c>
      <c r="Q1006" s="49">
        <f t="shared" ref="Q1006" si="4507">IF(AND($M1006=2,$K1009=1,$M1010=3,$K1013=1),$L1010-$L1006,IF(AND($M1006=2,$K1009=1,$M1014=3,$K1017=1),$L1014-$L1006,IF(AND($M1006=2,$K1009=1,$M1018=3,$K1021=1),$L1018-$L1006,IF(AND($M1006=2,$K1009=1,$M1022=3,$K1025=1),$L1022-$L1006,0))))</f>
        <v>0</v>
      </c>
      <c r="R1006" s="49">
        <f t="shared" ref="R1006" si="4508">IF(AND($M1006=3,$K1009=1,$M1010=3,$K1013=0),$L1010-$L1006,IF(AND($M1006=3,$K1009=1,$M1014=3,$K1017=0),$L1014-$L1006,IF(AND($M1006=3,$K1009=1,$M1018=3,$K1021=0),$L1018-$L1006,IF(AND($M1006=3,$K1009=1,$M1022=3,$K1025=0),$L1022-$L1006,0))))</f>
        <v>0</v>
      </c>
      <c r="S1006" s="49">
        <f t="shared" ref="S1006" si="4509">IF(AND($M1006=3,$K1009=1,$M1010=4,$K1013=1),$L1010-$L1006,IF(AND($M1006=3,$K1009=1,$M1014=4,$K1017=1),$L1014-$L1006,IF(AND($M1006=3,$K1009=1,$M1018=4,$K1021=1),$L1018-$L1006,IF(AND($M1006=3,$K1009=1,$M1022=4,$K1025=1),$L1022-$L1006,0))))</f>
        <v>0</v>
      </c>
      <c r="T1006" s="49">
        <f t="shared" ref="T1006" si="4510">IF(AND($M1006=4,$K1009=1,$M1010=4,$K1013=0),$L1010-$L1006,IF(AND($M1006=4,$K1009=1,$M1014=4,$K1017=0),$L1014-$L1006,IF(AND($M1008=3,$K1009=1,$M1018=4,$K1021=0),$L1018-$L1006,IF(AND($M1006=4,$K1009=1,$M1022=4,$K1025=0),$L1022-$L1006,0))))</f>
        <v>0</v>
      </c>
      <c r="U1006" s="49">
        <f t="shared" ref="U1006" si="4511">IF(AND($M1006=4,$K1009=1,$M1010=5,$K1013=1),$L1010-$L1006,IF(AND($M1006=4,$K1009=1,$M1014=5,$K1017=1),$L1014-$L1006,IF(AND($M1006=4,$K1009=1,$M1018=5,$K1021=1),$L1018-$L1006,IF(AND($M1006=4,$K1009=1,$M1022=5,$K1025=1),$L1022-$L1006,0))))</f>
        <v>0</v>
      </c>
      <c r="V1006" s="49">
        <f t="shared" ref="V1006" si="4512">IF(AND($M1006=5,$K1009=1,$M1010=5,$K1013=0),$L1010-$L1006,IF(AND($M1006=5,$K1009=1,$M1014=5,$K1017=0),$L1014-$L1006,IF(AND($M1008=5,$K1009=1,$M1018=5,$K1021=0),$L1018-$L1006,IF(AND($M1006=5,$K1009=1,$M1022=5,$K1025=0),$L1022-$L1006,0))))</f>
        <v>0</v>
      </c>
      <c r="W1006" s="49">
        <f t="shared" ref="W1006" si="4513">IF(AND($M1006=5,$K1009=1,$M1010=1,$K1013=1),$L1010-$L1006,IF(AND($M1006=5,$K1009=1,$M1014=1,$K1017=1),$L1014-$L1006,IF(AND($M1006=5,$K1009=1,$M1018=1,$K1021=1),$L1018-$L1006,IF(AND($M1006=5,$K1009=1,$M1022=1,$K1025=1),$L1022-$L1006,0))))</f>
        <v>0</v>
      </c>
    </row>
    <row r="1007" spans="9:23">
      <c r="I1007" s="45" t="s">
        <v>1700</v>
      </c>
      <c r="J1007" s="17">
        <f t="shared" si="4500"/>
        <v>31788578</v>
      </c>
      <c r="K1007" s="49">
        <f t="shared" ref="K1007" si="4514">J1007*$B$2</f>
        <v>254308624</v>
      </c>
      <c r="L1007" s="49"/>
    </row>
    <row r="1008" spans="9:23">
      <c r="I1008" s="45" t="s">
        <v>1697</v>
      </c>
      <c r="J1008" s="17">
        <f t="shared" si="4500"/>
        <v>254</v>
      </c>
      <c r="K1008" s="49">
        <f t="shared" ref="K1008" si="4515">J1008*1000000000</f>
        <v>254000000000</v>
      </c>
      <c r="L1008" s="49"/>
    </row>
    <row r="1009" spans="9:23">
      <c r="I1009" s="45" t="s">
        <v>706</v>
      </c>
      <c r="J1009" s="17">
        <f t="shared" ref="J1009" si="4516">HEX2DEC(RIGHT(I1009))</f>
        <v>2</v>
      </c>
      <c r="K1009" s="49">
        <f t="shared" ref="K1009" si="4517">HEX2DEC(LEFT(RIGHT(I1009,2),1))</f>
        <v>0</v>
      </c>
    </row>
    <row r="1010" spans="9:23">
      <c r="I1010" s="45" t="s">
        <v>1701</v>
      </c>
      <c r="J1010" s="17">
        <f t="shared" ref="J1010:J1012" si="4518">HEX2DEC(I1010)</f>
        <v>3096</v>
      </c>
      <c r="K1010" s="49">
        <f t="shared" ref="K1010" si="4519">J1010*$B$3</f>
        <v>250.86888000000002</v>
      </c>
      <c r="L1010" s="49">
        <f t="shared" ref="L1010" si="4520">K1010+K1011+K1012</f>
        <v>254254317578.86887</v>
      </c>
      <c r="M1010" s="50">
        <f t="shared" ref="M1010" si="4521">J1013+1</f>
        <v>4</v>
      </c>
      <c r="N1010" s="49">
        <f t="shared" ref="N1010" si="4522">IF(AND($M1010=1,$K1013=1,$M1014=1,$K1017=0),$L1014-$L1010,IF(AND($M1010=1,$K1013=1,$M1018=1,$K1021=0),$L1018-$L1010,IF(AND($M1010=1,$K1013=1,$M1022=1,$K1025=0),$L1022-$L1010,IF(AND($M1010=1,$K1013=1,$M1026=1,$K1029=0),$L1026-$L1010,0))))</f>
        <v>0</v>
      </c>
      <c r="O1010" s="49">
        <f t="shared" ref="O1010" si="4523">IF(AND($M1010=1,$K1013=1,$M1014=2,$K1017=1),$L1014-$L1010,IF(AND($M1010=1,$K1013=1,$M1018=2,$K1021=1),$L1018-$L1010,IF(AND($M1010=1,$K1013=1,$M1022=2,$K1025=1),$L1022-$L1010,IF(AND($M1010=1,$K1013=1,$M1026=2,$K1029=1),$L1026-$L1010,0))))</f>
        <v>0</v>
      </c>
      <c r="P1010" s="49">
        <f t="shared" ref="P1010" si="4524">IF(AND($M1010=2,$K1013=1,$M1014=2,$K1017=0),$L1014-$L1010,IF(AND($M1010=2,$K1013=1,$M1018=2,$K1021=0),$L1018-$L1010,IF(AND($M1010=2,$K1013=1,$M1022=2,$K1025=0),$L1022-$L1010,IF(AND($M1010=2,$K1013=1,$M1026=2,$K1029=0),$L1026-$L1010,0))))</f>
        <v>0</v>
      </c>
      <c r="Q1010" s="49">
        <f t="shared" ref="Q1010" si="4525">IF(AND($M1010=2,$K1013=1,$M1014=3,$K1017=1),$L1014-$L1010,IF(AND($M1010=2,$K1013=1,$M1018=3,$K1021=1),$L1018-$L1010,IF(AND($M1010=2,$K1013=1,$M1022=3,$K1025=1),$L1022-$L1010,IF(AND($M1010=2,$K1013=1,$M1026=3,$K1029=1),$L1026-$L1010,0))))</f>
        <v>0</v>
      </c>
      <c r="R1010" s="49">
        <f t="shared" ref="R1010" si="4526">IF(AND($M1010=3,$K1013=1,$M1014=3,$K1017=0),$L1014-$L1010,IF(AND($M1010=3,$K1013=1,$M1018=3,$K1021=0),$L1018-$L1010,IF(AND($M1010=3,$K1013=1,$M1022=3,$K1025=0),$L1022-$L1010,IF(AND($M1010=3,$K1013=1,$M1026=3,$K1029=0),$L1026-$L1010,0))))</f>
        <v>0</v>
      </c>
      <c r="S1010" s="49">
        <f t="shared" ref="S1010" si="4527">IF(AND($M1010=3,$K1013=1,$M1014=4,$K1017=1),$L1014-$L1010,IF(AND($M1010=3,$K1013=1,$M1018=4,$K1021=1),$L1018-$L1010,IF(AND($M1010=3,$K1013=1,$M1022=4,$K1025=1),$L1022-$L1010,IF(AND($M1010=3,$K1013=1,$M1026=4,$K1029=1),$L1026-$L1010,0))))</f>
        <v>0</v>
      </c>
      <c r="T1010" s="49">
        <f t="shared" ref="T1010" si="4528">IF(AND($M1010=4,$K1013=1,$M1014=4,$K1017=0),$L1014-$L1010,IF(AND($M1010=4,$K1013=1,$M1018=4,$K1021=0),$L1018-$L1010,IF(AND($M1012=3,$K1013=1,$M1022=4,$K1025=0),$L1022-$L1010,IF(AND($M1010=4,$K1013=1,$M1026=4,$K1029=0),$L1026-$L1010,0))))</f>
        <v>1019.7864685058594</v>
      </c>
      <c r="U1010" s="49">
        <f t="shared" ref="U1010" si="4529">IF(AND($M1010=4,$K1013=1,$M1014=5,$K1017=1),$L1014-$L1010,IF(AND($M1010=4,$K1013=1,$M1018=5,$K1021=1),$L1018-$L1010,IF(AND($M1010=4,$K1013=1,$M1022=5,$K1025=1),$L1022-$L1010,IF(AND($M1010=4,$K1013=1,$M1026=5,$K1029=1),$L1026-$L1010,0))))</f>
        <v>12324.625579833984</v>
      </c>
      <c r="V1010" s="49">
        <f t="shared" ref="V1010" si="4530">IF(AND($M1010=5,$K1013=1,$M1014=5,$K1017=0),$L1014-$L1010,IF(AND($M1010=5,$K1013=1,$M1018=5,$K1021=0),$L1018-$L1010,IF(AND($M1012=5,$K1013=1,$M1022=5,$K1025=0),$L1022-$L1010,IF(AND($M1010=5,$K1013=1,$M1026=5,$K1029=0),$L1026-$L1010,0))))</f>
        <v>0</v>
      </c>
      <c r="W1010" s="49">
        <f t="shared" ref="W1010" si="4531">IF(AND($M1010=5,$K1013=1,$M1014=1,$K1017=1),$L1014-$L1010,IF(AND($M1010=5,$K1013=1,$M1018=1,$K1021=1),$L1018-$L1010,IF(AND($M1010=5,$K1013=1,$M1022=1,$K1025=1),$L1022-$L1010,IF(AND($M1010=5,$K1013=1,$M1026=1,$K1029=1),$L1026-$L1010,0))))</f>
        <v>0</v>
      </c>
    </row>
    <row r="1011" spans="9:23">
      <c r="I1011" s="45" t="s">
        <v>1695</v>
      </c>
      <c r="J1011" s="17">
        <f t="shared" si="4518"/>
        <v>31789666</v>
      </c>
      <c r="K1011" s="49">
        <f t="shared" ref="K1011" si="4532">J1011*$B$2</f>
        <v>254317328</v>
      </c>
      <c r="L1011" s="49"/>
    </row>
    <row r="1012" spans="9:23">
      <c r="I1012" s="45" t="s">
        <v>1697</v>
      </c>
      <c r="J1012" s="17">
        <f t="shared" si="4518"/>
        <v>254</v>
      </c>
      <c r="K1012" s="49">
        <f t="shared" ref="K1012" si="4533">J1012*1000000000</f>
        <v>254000000000</v>
      </c>
      <c r="L1012" s="49"/>
    </row>
    <row r="1013" spans="9:23">
      <c r="I1013" s="45" t="s">
        <v>491</v>
      </c>
      <c r="J1013" s="17">
        <f t="shared" ref="J1013" si="4534">HEX2DEC(RIGHT(I1013))</f>
        <v>3</v>
      </c>
      <c r="K1013" s="49">
        <f t="shared" ref="K1013" si="4535">HEX2DEC(LEFT(RIGHT(I1013,2),1))</f>
        <v>1</v>
      </c>
    </row>
    <row r="1014" spans="9:23">
      <c r="I1014" s="45" t="s">
        <v>1702</v>
      </c>
      <c r="J1014" s="17">
        <f t="shared" ref="J1014:J1016" si="4536">HEX2DEC(I1014)</f>
        <v>3044</v>
      </c>
      <c r="K1014" s="49">
        <f t="shared" ref="K1014" si="4537">J1014*$B$3</f>
        <v>246.65532000000002</v>
      </c>
      <c r="L1014" s="49">
        <f t="shared" ref="L1014" si="4538">K1014+K1015+K1016</f>
        <v>254254318598.65533</v>
      </c>
      <c r="M1014" s="50">
        <f t="shared" ref="M1014" si="4539">J1017+1</f>
        <v>4</v>
      </c>
      <c r="N1014" s="49">
        <f t="shared" ref="N1014" si="4540">IF(AND($M1014=1,$K1017=1,$M1018=1,$K1021=0),$L1018-$L1014,IF(AND($M1014=1,$K1017=1,$M1022=1,$K1025=0),$L1022-$L1014,IF(AND($M1014=1,$K1017=1,$M1026=1,$K1029=0),$L1026-$L1014,IF(AND($M1014=1,$K1017=1,$M1030=1,$K1033=0),$L1030-$L1014,0))))</f>
        <v>0</v>
      </c>
      <c r="O1014" s="49">
        <f t="shared" ref="O1014" si="4541">IF(AND($M1014=1,$K1017=1,$M1018=2,$K1021=1),$L1018-$L1014,IF(AND($M1014=1,$K1017=1,$M1022=2,$K1025=1),$L1022-$L1014,IF(AND($M1014=1,$K1017=1,$M1026=2,$K1029=1),$L1026-$L1014,IF(AND($M1014=1,$K1017=1,$M1030=2,$K1033=1),$L1030-$L1014,0))))</f>
        <v>0</v>
      </c>
      <c r="P1014" s="49">
        <f t="shared" ref="P1014" si="4542">IF(AND($M1014=2,$K1017=1,$M1018=2,$K1021=0),$L1018-$L1014,IF(AND($M1014=2,$K1017=1,$M1022=2,$K1025=0),$L1022-$L1014,IF(AND($M1014=2,$K1017=1,$M1026=2,$K1029=0),$L1026-$L1014,IF(AND($M1014=2,$K1017=1,$M1030=2,$K1033=0),$L1030-$L1014,0))))</f>
        <v>0</v>
      </c>
      <c r="Q1014" s="49">
        <f t="shared" ref="Q1014" si="4543">IF(AND($M1014=2,$K1017=1,$M1018=3,$K1021=1),$L1018-$L1014,IF(AND($M1014=2,$K1017=1,$M1022=3,$K1025=1),$L1022-$L1014,IF(AND($M1014=2,$K1017=1,$M1026=3,$K1029=1),$L1026-$L1014,IF(AND($M1014=2,$K1017=1,$M1030=3,$K1033=1),$L1030-$L1014,0))))</f>
        <v>0</v>
      </c>
      <c r="R1014" s="49">
        <f t="shared" ref="R1014" si="4544">IF(AND($M1014=3,$K1017=1,$M1018=3,$K1021=0),$L1018-$L1014,IF(AND($M1014=3,$K1017=1,$M1022=3,$K1025=0),$L1022-$L1014,IF(AND($M1014=3,$K1017=1,$M1026=3,$K1029=0),$L1026-$L1014,IF(AND($M1014=3,$K1017=1,$M1030=3,$K1033=0),$L1030-$L1014,0))))</f>
        <v>0</v>
      </c>
      <c r="S1014" s="49">
        <f t="shared" ref="S1014" si="4545">IF(AND($M1014=3,$K1017=1,$M1018=4,$K1021=1),$L1018-$L1014,IF(AND($M1014=3,$K1017=1,$M1022=4,$K1025=1),$L1022-$L1014,IF(AND($M1014=3,$K1017=1,$M1026=4,$K1029=1),$L1026-$L1014,IF(AND($M1014=3,$K1017=1,$M1030=4,$K1033=1),$L1030-$L1014,0))))</f>
        <v>0</v>
      </c>
      <c r="T1014" s="49">
        <f t="shared" ref="T1014" si="4546">IF(AND($M1014=4,$K1017=1,$M1018=4,$K1021=0),$L1018-$L1014,IF(AND($M1014=4,$K1017=1,$M1022=4,$K1025=0),$L1022-$L1014,IF(AND($M1016=3,$K1017=1,$M1026=4,$K1029=0),$L1026-$L1014,IF(AND($M1014=4,$K1017=1,$M1030=4,$K1033=0),$L1030-$L1014,0))))</f>
        <v>0</v>
      </c>
      <c r="U1014" s="49">
        <f t="shared" ref="U1014" si="4547">IF(AND($M1014=4,$K1017=1,$M1018=5,$K1021=1),$L1018-$L1014,IF(AND($M1014=4,$K1017=1,$M1022=5,$K1025=1),$L1022-$L1014,IF(AND($M1014=4,$K1017=1,$M1026=5,$K1029=1),$L1026-$L1014,IF(AND($M1014=4,$K1017=1,$M1030=5,$K1033=1),$L1030-$L1014,0))))</f>
        <v>0</v>
      </c>
      <c r="V1014" s="49">
        <f t="shared" ref="V1014" si="4548">IF(AND($M1014=5,$K1017=1,$M1018=5,$K1021=0),$L1018-$L1014,IF(AND($M1014=5,$K1017=1,$M1022=5,$K1025=0),$L1022-$L1014,IF(AND($M1016=5,$K1017=1,$M1026=5,$K1029=0),$L1026-$L1014,IF(AND($M1014=5,$K1017=1,$M1030=5,$K1033=0),$L1030-$L1014,0))))</f>
        <v>0</v>
      </c>
      <c r="W1014" s="49">
        <f t="shared" ref="W1014" si="4549">IF(AND($M1014=5,$K1017=1,$M1018=1,$K1021=1),$L1018-$L1014,IF(AND($M1014=5,$K1017=1,$M1022=1,$K1025=1),$L1022-$L1014,IF(AND($M1014=5,$K1017=1,$M1026=1,$K1029=1),$L1026-$L1014,IF(AND($M1014=5,$K1017=1,$M1030=1,$K1033=1),$L1030-$L1014,0))))</f>
        <v>0</v>
      </c>
    </row>
    <row r="1015" spans="9:23">
      <c r="I1015" s="45" t="s">
        <v>1703</v>
      </c>
      <c r="J1015" s="17">
        <f t="shared" si="4536"/>
        <v>31789794</v>
      </c>
      <c r="K1015" s="49">
        <f t="shared" ref="K1015" si="4550">J1015*$B$2</f>
        <v>254318352</v>
      </c>
      <c r="L1015" s="49"/>
    </row>
    <row r="1016" spans="9:23">
      <c r="I1016" s="45" t="s">
        <v>1697</v>
      </c>
      <c r="J1016" s="17">
        <f t="shared" si="4536"/>
        <v>254</v>
      </c>
      <c r="K1016" s="49">
        <f t="shared" ref="K1016" si="4551">J1016*1000000000</f>
        <v>254000000000</v>
      </c>
      <c r="L1016" s="49"/>
    </row>
    <row r="1017" spans="9:23">
      <c r="I1017" s="45" t="s">
        <v>1225</v>
      </c>
      <c r="J1017" s="17">
        <f t="shared" ref="J1017" si="4552">HEX2DEC(RIGHT(I1017))</f>
        <v>3</v>
      </c>
      <c r="K1017" s="49">
        <f t="shared" ref="K1017" si="4553">HEX2DEC(LEFT(RIGHT(I1017,2),1))</f>
        <v>0</v>
      </c>
    </row>
    <row r="1018" spans="9:23">
      <c r="I1018" s="45" t="s">
        <v>1245</v>
      </c>
      <c r="J1018" s="17">
        <f t="shared" ref="J1018:J1020" si="4554">HEX2DEC(I1018)</f>
        <v>3548</v>
      </c>
      <c r="K1018" s="49">
        <f t="shared" ref="K1018" si="4555">J1018*$B$3</f>
        <v>287.49444</v>
      </c>
      <c r="L1018" s="49">
        <f t="shared" ref="L1018" si="4556">K1018+K1019+K1020</f>
        <v>254254329903.49445</v>
      </c>
      <c r="M1018" s="50">
        <f t="shared" ref="M1018" si="4557">J1021+1</f>
        <v>5</v>
      </c>
      <c r="N1018" s="49">
        <f t="shared" ref="N1018" si="4558">IF(AND($M1018=1,$K1021=1,$M1022=1,$K1025=0),$L1022-$L1018,IF(AND($M1018=1,$K1021=1,$M1026=1,$K1029=0),$L1026-$L1018,IF(AND($M1018=1,$K1021=1,$M1030=1,$K1033=0),$L1030-$L1018,IF(AND($M1018=1,$K1021=1,$M1034=1,$K1037=0),$L1034-$L1018,0))))</f>
        <v>0</v>
      </c>
      <c r="O1018" s="49">
        <f t="shared" ref="O1018" si="4559">IF(AND($M1018=1,$K1021=1,$M1022=2,$K1025=1),$L1022-$L1018,IF(AND($M1018=1,$K1021=1,$M1026=2,$K1029=1),$L1026-$L1018,IF(AND($M1018=1,$K1021=1,$M1030=2,$K1033=1),$L1030-$L1018,IF(AND($M1018=1,$K1021=1,$M1034=2,$K1037=1),$L1034-$L1018,0))))</f>
        <v>0</v>
      </c>
      <c r="P1018" s="49">
        <f t="shared" ref="P1018" si="4560">IF(AND($M1018=2,$K1021=1,$M1022=2,$K1025=0),$L1022-$L1018,IF(AND($M1018=2,$K1021=1,$M1026=2,$K1029=0),$L1026-$L1018,IF(AND($M1018=2,$K1021=1,$M1030=2,$K1033=0),$L1030-$L1018,IF(AND($M1018=2,$K1021=1,$M1034=2,$K1037=0),$L1034-$L1018,0))))</f>
        <v>0</v>
      </c>
      <c r="Q1018" s="49">
        <f t="shared" ref="Q1018" si="4561">IF(AND($M1018=2,$K1021=1,$M1022=3,$K1025=1),$L1022-$L1018,IF(AND($M1018=2,$K1021=1,$M1026=3,$K1029=1),$L1026-$L1018,IF(AND($M1018=2,$K1021=1,$M1030=3,$K1033=1),$L1030-$L1018,IF(AND($M1018=2,$K1021=1,$M1034=3,$K1037=1),$L1034-$L1018,0))))</f>
        <v>0</v>
      </c>
      <c r="R1018" s="49">
        <f t="shared" ref="R1018" si="4562">IF(AND($M1018=3,$K1021=1,$M1022=3,$K1025=0),$L1022-$L1018,IF(AND($M1018=3,$K1021=1,$M1026=3,$K1029=0),$L1026-$L1018,IF(AND($M1018=3,$K1021=1,$M1030=3,$K1033=0),$L1030-$L1018,IF(AND($M1018=3,$K1021=1,$M1034=3,$K1037=0),$L1034-$L1018,0))))</f>
        <v>0</v>
      </c>
      <c r="S1018" s="49">
        <f t="shared" ref="S1018" si="4563">IF(AND($M1018=3,$K1021=1,$M1022=4,$K1025=1),$L1022-$L1018,IF(AND($M1018=3,$K1021=1,$M1026=4,$K1029=1),$L1026-$L1018,IF(AND($M1018=3,$K1021=1,$M1030=4,$K1033=1),$L1030-$L1018,IF(AND($M1018=3,$K1021=1,$M1034=4,$K1037=1),$L1034-$L1018,0))))</f>
        <v>0</v>
      </c>
      <c r="T1018" s="49">
        <f t="shared" ref="T1018" si="4564">IF(AND($M1018=4,$K1021=1,$M1022=4,$K1025=0),$L1022-$L1018,IF(AND($M1018=4,$K1021=1,$M1026=4,$K1029=0),$L1026-$L1018,IF(AND($M1020=3,$K1021=1,$M1030=4,$K1033=0),$L1030-$L1018,IF(AND($M1018=4,$K1021=1,$M1034=4,$K1037=0),$L1034-$L1018,0))))</f>
        <v>0</v>
      </c>
      <c r="U1018" s="49">
        <f t="shared" ref="U1018" si="4565">IF(AND($M1018=4,$K1021=1,$M1022=5,$K1025=1),$L1022-$L1018,IF(AND($M1018=4,$K1021=1,$M1026=5,$K1029=1),$L1026-$L1018,IF(AND($M1018=4,$K1021=1,$M1030=5,$K1033=1),$L1030-$L1018,IF(AND($M1018=4,$K1021=1,$M1034=5,$K1037=1),$L1034-$L1018,0))))</f>
        <v>0</v>
      </c>
      <c r="V1018" s="49">
        <f t="shared" ref="V1018" si="4566">IF(AND($M1018=5,$K1021=1,$M1022=5,$K1025=0),$L1022-$L1018,IF(AND($M1018=5,$K1021=1,$M1026=5,$K1029=0),$L1026-$L1018,IF(AND($M1020=5,$K1021=1,$M1030=5,$K1033=0),$L1030-$L1018,IF(AND($M1018=5,$K1021=1,$M1034=5,$K1037=0),$L1034-$L1018,0))))</f>
        <v>1005.6872253417969</v>
      </c>
      <c r="W1018" s="49">
        <f t="shared" ref="W1018" si="4567">IF(AND($M1018=5,$K1021=1,$M1022=1,$K1025=1),$L1022-$L1018,IF(AND($M1018=5,$K1021=1,$M1026=1,$K1029=1),$L1026-$L1018,IF(AND($M1018=5,$K1021=1,$M1030=1,$K1033=1),$L1030-$L1018,IF(AND($M1018=5,$K1021=1,$M1034=1,$K1037=1),$L1034-$L1018,0))))</f>
        <v>0</v>
      </c>
    </row>
    <row r="1019" spans="9:23">
      <c r="I1019" s="45" t="s">
        <v>1704</v>
      </c>
      <c r="J1019" s="17">
        <f t="shared" si="4554"/>
        <v>31791202</v>
      </c>
      <c r="K1019" s="49">
        <f t="shared" ref="K1019" si="4568">J1019*$B$2</f>
        <v>254329616</v>
      </c>
      <c r="L1019" s="49"/>
    </row>
    <row r="1020" spans="9:23">
      <c r="I1020" s="45" t="s">
        <v>1697</v>
      </c>
      <c r="J1020" s="17">
        <f t="shared" si="4554"/>
        <v>254</v>
      </c>
      <c r="K1020" s="49">
        <f t="shared" ref="K1020" si="4569">J1020*1000000000</f>
        <v>254000000000</v>
      </c>
      <c r="L1020" s="49"/>
    </row>
    <row r="1021" spans="9:23">
      <c r="I1021" s="45" t="s">
        <v>481</v>
      </c>
      <c r="J1021" s="17">
        <f t="shared" ref="J1021" si="4570">HEX2DEC(RIGHT(I1021))</f>
        <v>4</v>
      </c>
      <c r="K1021" s="49">
        <f t="shared" ref="K1021" si="4571">HEX2DEC(LEFT(RIGHT(I1021,2),1))</f>
        <v>1</v>
      </c>
    </row>
    <row r="1022" spans="9:23">
      <c r="I1022" s="45" t="s">
        <v>1705</v>
      </c>
      <c r="J1022" s="17">
        <f t="shared" ref="J1022:J1024" si="4572">HEX2DEC(I1022)</f>
        <v>3322</v>
      </c>
      <c r="K1022" s="49">
        <f t="shared" ref="K1022" si="4573">J1022*$B$3</f>
        <v>269.18166000000002</v>
      </c>
      <c r="L1022" s="49">
        <f t="shared" ref="L1022" si="4574">K1022+K1023+K1024</f>
        <v>254254330909.18167</v>
      </c>
      <c r="M1022" s="50">
        <f t="shared" ref="M1022" si="4575">J1025+1</f>
        <v>5</v>
      </c>
      <c r="N1022" s="49">
        <f t="shared" ref="N1022" si="4576">IF(AND($M1022=1,$K1025=1,$M1026=1,$K1029=0),$L1026-$L1022,IF(AND($M1022=1,$K1025=1,$M1030=1,$K1033=0),$L1030-$L1022,IF(AND($M1022=1,$K1025=1,$M1034=1,$K1037=0),$L1034-$L1022,IF(AND($M1022=1,$K1025=1,$M1038=1,$K1041=0),$L1038-$L1022,0))))</f>
        <v>0</v>
      </c>
      <c r="O1022" s="49">
        <f t="shared" ref="O1022" si="4577">IF(AND($M1022=1,$K1025=1,$M1026=2,$K1029=1),$L1026-$L1022,IF(AND($M1022=1,$K1025=1,$M1030=2,$K1033=1),$L1030-$L1022,IF(AND($M1022=1,$K1025=1,$M1034=2,$K1037=1),$L1034-$L1022,IF(AND($M1022=1,$K1025=1,$M1038=2,$K1041=1),$L1038-$L1022,0))))</f>
        <v>0</v>
      </c>
      <c r="P1022" s="49">
        <f t="shared" ref="P1022" si="4578">IF(AND($M1022=2,$K1025=1,$M1026=2,$K1029=0),$L1026-$L1022,IF(AND($M1022=2,$K1025=1,$M1030=2,$K1033=0),$L1030-$L1022,IF(AND($M1022=2,$K1025=1,$M1034=2,$K1037=0),$L1034-$L1022,IF(AND($M1022=2,$K1025=1,$M1038=2,$K1041=0),$L1038-$L1022,0))))</f>
        <v>0</v>
      </c>
      <c r="Q1022" s="49">
        <f t="shared" ref="Q1022" si="4579">IF(AND($M1022=2,$K1025=1,$M1026=3,$K1029=1),$L1026-$L1022,IF(AND($M1022=2,$K1025=1,$M1030=3,$K1033=1),$L1030-$L1022,IF(AND($M1022=2,$K1025=1,$M1034=3,$K1037=1),$L1034-$L1022,IF(AND($M1022=2,$K1025=1,$M1038=3,$K1041=1),$L1038-$L1022,0))))</f>
        <v>0</v>
      </c>
      <c r="R1022" s="49">
        <f t="shared" ref="R1022" si="4580">IF(AND($M1022=3,$K1025=1,$M1026=3,$K1029=0),$L1026-$L1022,IF(AND($M1022=3,$K1025=1,$M1030=3,$K1033=0),$L1030-$L1022,IF(AND($M1022=3,$K1025=1,$M1034=3,$K1037=0),$L1034-$L1022,IF(AND($M1022=3,$K1025=1,$M1038=3,$K1041=0),$L1038-$L1022,0))))</f>
        <v>0</v>
      </c>
      <c r="S1022" s="49">
        <f t="shared" ref="S1022" si="4581">IF(AND($M1022=3,$K1025=1,$M1026=4,$K1029=1),$L1026-$L1022,IF(AND($M1022=3,$K1025=1,$M1030=4,$K1033=1),$L1030-$L1022,IF(AND($M1022=3,$K1025=1,$M1034=4,$K1037=1),$L1034-$L1022,IF(AND($M1022=3,$K1025=1,$M1038=4,$K1041=1),$L1038-$L1022,0))))</f>
        <v>0</v>
      </c>
      <c r="T1022" s="49">
        <f t="shared" ref="T1022" si="4582">IF(AND($M1022=4,$K1025=1,$M1026=4,$K1029=0),$L1026-$L1022,IF(AND($M1022=4,$K1025=1,$M1030=4,$K1033=0),$L1030-$L1022,IF(AND($M1024=3,$K1025=1,$M1034=4,$K1037=0),$L1034-$L1022,IF(AND($M1022=4,$K1025=1,$M1038=4,$K1041=0),$L1038-$L1022,0))))</f>
        <v>0</v>
      </c>
      <c r="U1022" s="49">
        <f t="shared" ref="U1022" si="4583">IF(AND($M1022=4,$K1025=1,$M1026=5,$K1029=1),$L1026-$L1022,IF(AND($M1022=4,$K1025=1,$M1030=5,$K1033=1),$L1030-$L1022,IF(AND($M1022=4,$K1025=1,$M1034=5,$K1037=1),$L1034-$L1022,IF(AND($M1022=4,$K1025=1,$M1038=5,$K1041=1),$L1038-$L1022,0))))</f>
        <v>0</v>
      </c>
      <c r="V1022" s="49">
        <f t="shared" ref="V1022" si="4584">IF(AND($M1022=5,$K1025=1,$M1026=5,$K1029=0),$L1026-$L1022,IF(AND($M1022=5,$K1025=1,$M1030=5,$K1033=0),$L1030-$L1022,IF(AND($M1024=5,$K1025=1,$M1034=5,$K1037=0),$L1034-$L1022,IF(AND($M1022=5,$K1025=1,$M1038=5,$K1041=0),$L1038-$L1022,0))))</f>
        <v>0</v>
      </c>
      <c r="W1022" s="49">
        <f t="shared" ref="W1022" si="4585">IF(AND($M1022=5,$K1025=1,$M1026=1,$K1029=1),$L1026-$L1022,IF(AND($M1022=5,$K1025=1,$M1030=1,$K1033=1),$L1030-$L1022,IF(AND($M1022=5,$K1025=1,$M1034=1,$K1037=1),$L1034-$L1022,IF(AND($M1022=5,$K1025=1,$M1038=1,$K1041=1),$L1038-$L1022,0))))</f>
        <v>0</v>
      </c>
    </row>
    <row r="1023" spans="9:23">
      <c r="I1023" s="45" t="s">
        <v>1706</v>
      </c>
      <c r="J1023" s="17">
        <f t="shared" si="4572"/>
        <v>31791330</v>
      </c>
      <c r="K1023" s="49">
        <f t="shared" ref="K1023" si="4586">J1023*$B$2</f>
        <v>254330640</v>
      </c>
      <c r="L1023" s="49"/>
    </row>
    <row r="1024" spans="9:23">
      <c r="I1024" s="45" t="s">
        <v>1697</v>
      </c>
      <c r="J1024" s="17">
        <f t="shared" si="4572"/>
        <v>254</v>
      </c>
      <c r="K1024" s="49">
        <f t="shared" ref="K1024" si="4587">J1024*1000000000</f>
        <v>254000000000</v>
      </c>
      <c r="L1024" s="49"/>
    </row>
    <row r="1025" spans="9:12">
      <c r="I1025" s="45" t="s">
        <v>1226</v>
      </c>
      <c r="J1025" s="17">
        <f t="shared" ref="J1025" si="4588">HEX2DEC(RIGHT(I1025))</f>
        <v>4</v>
      </c>
      <c r="K1025" s="49">
        <f t="shared" ref="K1025" si="4589">HEX2DEC(LEFT(RIGHT(I1025,2),1))</f>
        <v>0</v>
      </c>
    </row>
    <row r="1026" spans="9:12">
      <c r="I1026" s="45"/>
      <c r="L1026" s="49"/>
    </row>
    <row r="1027" spans="9:12">
      <c r="I1027" s="45"/>
      <c r="L1027" s="49"/>
    </row>
    <row r="1028" spans="9:12">
      <c r="I1028" s="45"/>
      <c r="L1028" s="49"/>
    </row>
    <row r="1029" spans="9:12">
      <c r="I1029" s="45"/>
    </row>
    <row r="1030" spans="9:12">
      <c r="I1030" s="45"/>
      <c r="L1030" s="49"/>
    </row>
    <row r="1031" spans="9:12">
      <c r="I1031" s="45"/>
      <c r="L1031" s="49"/>
    </row>
    <row r="1032" spans="9:12">
      <c r="I1032" s="45"/>
      <c r="L1032" s="49"/>
    </row>
    <row r="1033" spans="9:12">
      <c r="I1033" s="45"/>
    </row>
    <row r="1034" spans="9:12">
      <c r="I1034" s="45"/>
      <c r="L1034" s="49"/>
    </row>
    <row r="1035" spans="9:12">
      <c r="I1035" s="45"/>
      <c r="L1035" s="49"/>
    </row>
    <row r="1036" spans="9:12">
      <c r="L1036" s="49"/>
    </row>
    <row r="1038" spans="9:12">
      <c r="L1038" s="49"/>
    </row>
    <row r="1039" spans="9:12">
      <c r="L1039" s="49"/>
    </row>
    <row r="1040" spans="9:12">
      <c r="L1040" s="49"/>
    </row>
    <row r="1042" spans="12:12">
      <c r="L1042" s="49"/>
    </row>
    <row r="1043" spans="12:12">
      <c r="L1043" s="49"/>
    </row>
    <row r="1044" spans="12:12">
      <c r="L1044" s="49"/>
    </row>
    <row r="1046" spans="12:12">
      <c r="L1046" s="49"/>
    </row>
    <row r="1047" spans="12:12">
      <c r="L1047" s="49"/>
    </row>
    <row r="1048" spans="12:12">
      <c r="L1048" s="49"/>
    </row>
    <row r="1050" spans="12:12">
      <c r="L1050" s="49"/>
    </row>
    <row r="1051" spans="12:12">
      <c r="L1051" s="49"/>
    </row>
    <row r="1052" spans="12:12">
      <c r="L1052" s="49"/>
    </row>
    <row r="1054" spans="12:12">
      <c r="L1054" s="49"/>
    </row>
    <row r="1055" spans="12:12">
      <c r="L1055" s="49"/>
    </row>
    <row r="1056" spans="12:12">
      <c r="L1056" s="49"/>
    </row>
    <row r="1058" spans="12:12">
      <c r="L1058" s="49"/>
    </row>
    <row r="1059" spans="12:12">
      <c r="L1059" s="49"/>
    </row>
    <row r="1060" spans="12:12">
      <c r="L1060" s="49"/>
    </row>
    <row r="1062" spans="12:12">
      <c r="L1062" s="49"/>
    </row>
    <row r="1063" spans="12:12">
      <c r="L1063" s="49"/>
    </row>
    <row r="1064" spans="12:12">
      <c r="L1064" s="49"/>
    </row>
    <row r="1066" spans="12:12">
      <c r="L1066" s="49"/>
    </row>
    <row r="1067" spans="12:12">
      <c r="L1067" s="49"/>
    </row>
    <row r="1068" spans="12:12">
      <c r="L1068" s="49"/>
    </row>
    <row r="1070" spans="12:12">
      <c r="L1070" s="49"/>
    </row>
    <row r="1071" spans="12:12">
      <c r="L1071" s="49"/>
    </row>
    <row r="1072" spans="12:12">
      <c r="L1072" s="49"/>
    </row>
    <row r="1074" spans="12:12">
      <c r="L1074" s="49"/>
    </row>
    <row r="1075" spans="12:12">
      <c r="L1075" s="49"/>
    </row>
    <row r="1076" spans="12:12">
      <c r="L1076" s="49"/>
    </row>
    <row r="1078" spans="12:12">
      <c r="L1078" s="49"/>
    </row>
    <row r="1079" spans="12:12">
      <c r="L1079" s="49"/>
    </row>
    <row r="1080" spans="12:12">
      <c r="L1080" s="49"/>
    </row>
    <row r="1082" spans="12:12">
      <c r="L1082" s="49"/>
    </row>
    <row r="1083" spans="12:12">
      <c r="L1083" s="49"/>
    </row>
    <row r="1084" spans="12:12">
      <c r="L1084" s="49"/>
    </row>
    <row r="1086" spans="12:12">
      <c r="L1086" s="49"/>
    </row>
    <row r="1087" spans="12:12">
      <c r="L1087" s="49"/>
    </row>
    <row r="1088" spans="12:12">
      <c r="L1088" s="49"/>
    </row>
    <row r="1090" spans="12:12">
      <c r="L1090" s="49"/>
    </row>
    <row r="1091" spans="12:12">
      <c r="L1091" s="49"/>
    </row>
    <row r="1092" spans="12:12">
      <c r="L1092" s="49"/>
    </row>
    <row r="1094" spans="12:12">
      <c r="L1094" s="49"/>
    </row>
    <row r="1095" spans="12:12">
      <c r="L1095" s="49"/>
    </row>
    <row r="1096" spans="12:12">
      <c r="L1096" s="49"/>
    </row>
    <row r="1098" spans="12:12">
      <c r="L1098" s="49"/>
    </row>
    <row r="1099" spans="12:12">
      <c r="L1099" s="49"/>
    </row>
    <row r="1100" spans="12:12">
      <c r="L1100" s="49"/>
    </row>
    <row r="1102" spans="12:12">
      <c r="L1102" s="49"/>
    </row>
    <row r="1103" spans="12:12">
      <c r="L1103" s="49"/>
    </row>
    <row r="1104" spans="12:12">
      <c r="L1104" s="49"/>
    </row>
    <row r="1106" spans="12:12">
      <c r="L1106" s="49"/>
    </row>
    <row r="1107" spans="12:12">
      <c r="L1107" s="49"/>
    </row>
    <row r="1108" spans="12:12">
      <c r="L1108" s="49"/>
    </row>
    <row r="1110" spans="12:12">
      <c r="L1110" s="49"/>
    </row>
    <row r="1111" spans="12:12">
      <c r="L1111" s="49"/>
    </row>
    <row r="1112" spans="12:12">
      <c r="L1112" s="49"/>
    </row>
    <row r="1114" spans="12:12">
      <c r="L1114" s="49"/>
    </row>
    <row r="1115" spans="12:12">
      <c r="L1115" s="49"/>
    </row>
    <row r="1116" spans="12:12">
      <c r="L1116" s="49"/>
    </row>
    <row r="1118" spans="12:12">
      <c r="L1118" s="49"/>
    </row>
    <row r="1119" spans="12:12">
      <c r="L1119" s="49"/>
    </row>
    <row r="1120" spans="12:12">
      <c r="L1120" s="49"/>
    </row>
    <row r="1122" spans="12:12">
      <c r="L1122" s="49"/>
    </row>
    <row r="1123" spans="12:12">
      <c r="L1123" s="49"/>
    </row>
    <row r="1124" spans="12:12">
      <c r="L1124" s="49"/>
    </row>
    <row r="1126" spans="12:12">
      <c r="L1126" s="49"/>
    </row>
    <row r="1127" spans="12:12">
      <c r="L1127" s="49"/>
    </row>
    <row r="1128" spans="12:12">
      <c r="L1128" s="49"/>
    </row>
    <row r="1130" spans="12:12">
      <c r="L1130" s="49"/>
    </row>
    <row r="1131" spans="12:12">
      <c r="L1131" s="49"/>
    </row>
    <row r="1132" spans="12:12">
      <c r="L1132" s="49"/>
    </row>
    <row r="1134" spans="12:12">
      <c r="L1134" s="49"/>
    </row>
    <row r="1135" spans="12:12">
      <c r="L1135" s="49"/>
    </row>
    <row r="1136" spans="12:12">
      <c r="L1136" s="49"/>
    </row>
    <row r="1138" spans="12:12">
      <c r="L1138" s="49"/>
    </row>
    <row r="1139" spans="12:12">
      <c r="L1139" s="49"/>
    </row>
    <row r="1140" spans="12:12">
      <c r="L1140" s="49"/>
    </row>
    <row r="1142" spans="12:12">
      <c r="L1142" s="49"/>
    </row>
    <row r="1143" spans="12:12">
      <c r="L1143" s="49"/>
    </row>
    <row r="1144" spans="12:12">
      <c r="L1144" s="49"/>
    </row>
    <row r="1146" spans="12:12">
      <c r="L1146" s="49"/>
    </row>
    <row r="1147" spans="12:12">
      <c r="L1147" s="49"/>
    </row>
    <row r="1148" spans="12:12">
      <c r="L1148" s="49"/>
    </row>
    <row r="1150" spans="12:12">
      <c r="L1150" s="49"/>
    </row>
    <row r="1151" spans="12:12">
      <c r="L1151" s="49"/>
    </row>
    <row r="1152" spans="12:12">
      <c r="L1152" s="49"/>
    </row>
    <row r="1154" spans="12:12">
      <c r="L1154" s="49"/>
    </row>
    <row r="1155" spans="12:12">
      <c r="L1155" s="49"/>
    </row>
    <row r="1156" spans="12:12">
      <c r="L1156" s="49"/>
    </row>
    <row r="1158" spans="12:12">
      <c r="L1158" s="49"/>
    </row>
    <row r="1159" spans="12:12">
      <c r="L1159" s="49"/>
    </row>
    <row r="1160" spans="12:12">
      <c r="L1160" s="49"/>
    </row>
    <row r="1162" spans="12:12">
      <c r="L1162" s="49"/>
    </row>
    <row r="1163" spans="12:12">
      <c r="L1163" s="49"/>
    </row>
    <row r="1164" spans="12:12">
      <c r="L1164" s="49"/>
    </row>
    <row r="1166" spans="12:12">
      <c r="L1166" s="49"/>
    </row>
    <row r="1167" spans="12:12">
      <c r="L1167" s="49"/>
    </row>
    <row r="1168" spans="12:12">
      <c r="L1168" s="49"/>
    </row>
    <row r="1170" spans="12:12">
      <c r="L1170" s="49"/>
    </row>
    <row r="1171" spans="12:12">
      <c r="L1171" s="49"/>
    </row>
    <row r="1172" spans="12:12">
      <c r="L1172" s="49"/>
    </row>
    <row r="1174" spans="12:12">
      <c r="L1174" s="49"/>
    </row>
    <row r="1175" spans="12:12">
      <c r="L1175" s="49"/>
    </row>
    <row r="1176" spans="12:12">
      <c r="L1176" s="49"/>
    </row>
    <row r="1178" spans="12:12">
      <c r="L1178" s="49"/>
    </row>
    <row r="1179" spans="12:12">
      <c r="L1179" s="49"/>
    </row>
    <row r="1180" spans="12:12">
      <c r="L1180" s="49"/>
    </row>
    <row r="1182" spans="12:12">
      <c r="L1182" s="49"/>
    </row>
    <row r="1183" spans="12:12">
      <c r="L1183" s="49"/>
    </row>
    <row r="1184" spans="12:12">
      <c r="L1184" s="49"/>
    </row>
    <row r="1186" spans="12:12">
      <c r="L1186" s="49"/>
    </row>
    <row r="1187" spans="12:12">
      <c r="L1187" s="49"/>
    </row>
    <row r="1188" spans="12:12">
      <c r="L1188" s="49"/>
    </row>
    <row r="1190" spans="12:12">
      <c r="L1190" s="49"/>
    </row>
    <row r="1191" spans="12:12">
      <c r="L1191" s="49"/>
    </row>
    <row r="1192" spans="12:12">
      <c r="L1192" s="49"/>
    </row>
    <row r="1194" spans="12:12">
      <c r="L1194" s="49"/>
    </row>
    <row r="1195" spans="12:12">
      <c r="L1195" s="49"/>
    </row>
    <row r="1196" spans="12:12">
      <c r="L1196" s="49"/>
    </row>
    <row r="1198" spans="12:12">
      <c r="L1198" s="49"/>
    </row>
    <row r="1199" spans="12:12">
      <c r="L1199" s="49"/>
    </row>
    <row r="1200" spans="12:12">
      <c r="L1200" s="49"/>
    </row>
    <row r="1202" spans="12:12">
      <c r="L1202" s="49"/>
    </row>
    <row r="1203" spans="12:12">
      <c r="L1203" s="49"/>
    </row>
    <row r="1204" spans="12:12">
      <c r="L1204" s="49"/>
    </row>
    <row r="1206" spans="12:12">
      <c r="L1206" s="49"/>
    </row>
    <row r="1207" spans="12:12">
      <c r="L1207" s="49"/>
    </row>
    <row r="1208" spans="12:12">
      <c r="L1208" s="49"/>
    </row>
    <row r="1210" spans="12:12">
      <c r="L1210" s="49"/>
    </row>
    <row r="1211" spans="12:12">
      <c r="L1211" s="49"/>
    </row>
    <row r="1212" spans="12:12">
      <c r="L1212" s="49"/>
    </row>
    <row r="1214" spans="12:12">
      <c r="L1214" s="49"/>
    </row>
    <row r="1215" spans="12:12">
      <c r="L1215" s="49"/>
    </row>
    <row r="1216" spans="12:12">
      <c r="L1216" s="49"/>
    </row>
    <row r="1218" spans="12:12">
      <c r="L1218" s="49"/>
    </row>
    <row r="1219" spans="12:12">
      <c r="L1219" s="49"/>
    </row>
    <row r="1220" spans="12:12">
      <c r="L1220" s="49"/>
    </row>
    <row r="1222" spans="12:12">
      <c r="L1222" s="49"/>
    </row>
    <row r="1223" spans="12:12">
      <c r="L1223" s="49"/>
    </row>
    <row r="1224" spans="12:12">
      <c r="L1224" s="49"/>
    </row>
    <row r="1226" spans="12:12">
      <c r="L1226" s="49"/>
    </row>
    <row r="1227" spans="12:12">
      <c r="L1227" s="49"/>
    </row>
    <row r="1228" spans="12:12">
      <c r="L1228" s="49"/>
    </row>
    <row r="1230" spans="12:12">
      <c r="L1230" s="49"/>
    </row>
    <row r="1231" spans="12:12">
      <c r="L1231" s="49"/>
    </row>
    <row r="1232" spans="12:12">
      <c r="L1232" s="49"/>
    </row>
    <row r="1234" spans="12:12">
      <c r="L1234" s="49"/>
    </row>
    <row r="1235" spans="12:12">
      <c r="L1235" s="49"/>
    </row>
    <row r="1236" spans="12:12">
      <c r="L1236" s="49"/>
    </row>
    <row r="1238" spans="12:12">
      <c r="L1238" s="49"/>
    </row>
    <row r="1239" spans="12:12">
      <c r="L1239" s="49"/>
    </row>
    <row r="1240" spans="12:12">
      <c r="L1240" s="49"/>
    </row>
    <row r="1242" spans="12:12">
      <c r="L1242" s="49"/>
    </row>
    <row r="1243" spans="12:12">
      <c r="L1243" s="49"/>
    </row>
    <row r="1244" spans="12:12">
      <c r="L1244" s="49"/>
    </row>
    <row r="1246" spans="12:12">
      <c r="L1246" s="49"/>
    </row>
    <row r="1247" spans="12:12">
      <c r="L1247" s="49"/>
    </row>
    <row r="1248" spans="12:12">
      <c r="L1248" s="49"/>
    </row>
    <row r="1250" spans="12:12">
      <c r="L1250" s="49"/>
    </row>
    <row r="1251" spans="12:12">
      <c r="L1251" s="49"/>
    </row>
    <row r="1252" spans="12:12">
      <c r="L1252" s="49"/>
    </row>
    <row r="1254" spans="12:12">
      <c r="L1254" s="49"/>
    </row>
    <row r="1255" spans="12:12">
      <c r="L1255" s="49"/>
    </row>
    <row r="1256" spans="12:12">
      <c r="L1256" s="49"/>
    </row>
    <row r="1258" spans="12:12">
      <c r="L1258" s="49"/>
    </row>
    <row r="1259" spans="12:12">
      <c r="L1259" s="49"/>
    </row>
    <row r="1260" spans="12:12">
      <c r="L1260" s="49"/>
    </row>
    <row r="1262" spans="12:12">
      <c r="L1262" s="49"/>
    </row>
    <row r="1263" spans="12:12">
      <c r="L1263" s="49"/>
    </row>
    <row r="1264" spans="12:12">
      <c r="L1264" s="49"/>
    </row>
    <row r="1266" spans="12:12">
      <c r="L1266" s="49"/>
    </row>
    <row r="1267" spans="12:12">
      <c r="L1267" s="49"/>
    </row>
    <row r="1268" spans="12:12">
      <c r="L1268" s="49"/>
    </row>
    <row r="1270" spans="12:12">
      <c r="L1270" s="49"/>
    </row>
    <row r="1271" spans="12:12">
      <c r="L1271" s="49"/>
    </row>
    <row r="1272" spans="12:12">
      <c r="L1272" s="49"/>
    </row>
    <row r="1274" spans="12:12">
      <c r="L1274" s="49"/>
    </row>
    <row r="1275" spans="12:12">
      <c r="L1275" s="49"/>
    </row>
    <row r="1276" spans="12:12">
      <c r="L1276" s="49"/>
    </row>
    <row r="1278" spans="12:12">
      <c r="L1278" s="49"/>
    </row>
    <row r="1279" spans="12:12">
      <c r="L1279" s="49"/>
    </row>
    <row r="1280" spans="12:12">
      <c r="L1280" s="49"/>
    </row>
    <row r="1282" spans="12:12">
      <c r="L1282" s="49"/>
    </row>
    <row r="1283" spans="12:12">
      <c r="L1283" s="49"/>
    </row>
    <row r="1284" spans="12:12">
      <c r="L1284" s="49"/>
    </row>
    <row r="1286" spans="12:12">
      <c r="L1286" s="49"/>
    </row>
    <row r="1287" spans="12:12">
      <c r="L1287" s="49"/>
    </row>
    <row r="1288" spans="12:12">
      <c r="L1288" s="49"/>
    </row>
    <row r="1290" spans="12:12">
      <c r="L1290" s="49"/>
    </row>
    <row r="1291" spans="12:12">
      <c r="L1291" s="49"/>
    </row>
    <row r="1292" spans="12:12">
      <c r="L1292" s="49"/>
    </row>
    <row r="1294" spans="12:12">
      <c r="L1294" s="49"/>
    </row>
    <row r="1295" spans="12:12">
      <c r="L1295" s="49"/>
    </row>
    <row r="1296" spans="12:12">
      <c r="L1296" s="49"/>
    </row>
    <row r="1298" spans="12:12">
      <c r="L1298" s="49"/>
    </row>
    <row r="1299" spans="12:12">
      <c r="L1299" s="49"/>
    </row>
    <row r="1300" spans="12:12">
      <c r="L1300" s="49"/>
    </row>
    <row r="1302" spans="12:12">
      <c r="L1302" s="49"/>
    </row>
    <row r="1303" spans="12:12">
      <c r="L1303" s="49"/>
    </row>
    <row r="1304" spans="12:12">
      <c r="L1304" s="49"/>
    </row>
    <row r="1306" spans="12:12">
      <c r="L1306" s="49"/>
    </row>
    <row r="1307" spans="12:12">
      <c r="L1307" s="49"/>
    </row>
    <row r="1308" spans="12:12">
      <c r="L1308" s="49"/>
    </row>
    <row r="1310" spans="12:12">
      <c r="L1310" s="49"/>
    </row>
    <row r="1311" spans="12:12">
      <c r="L1311" s="49"/>
    </row>
    <row r="1312" spans="12:12">
      <c r="L1312" s="49"/>
    </row>
    <row r="1314" spans="12:12">
      <c r="L1314" s="49"/>
    </row>
    <row r="1315" spans="12:12">
      <c r="L1315" s="49"/>
    </row>
    <row r="1316" spans="12:12">
      <c r="L1316" s="49"/>
    </row>
    <row r="1318" spans="12:12">
      <c r="L1318" s="49"/>
    </row>
    <row r="1319" spans="12:12">
      <c r="L1319" s="49"/>
    </row>
    <row r="1320" spans="12:12">
      <c r="L1320" s="49"/>
    </row>
    <row r="1322" spans="12:12">
      <c r="L1322" s="49"/>
    </row>
    <row r="1323" spans="12:12">
      <c r="L1323" s="49"/>
    </row>
    <row r="1324" spans="12:12">
      <c r="L1324" s="49"/>
    </row>
    <row r="1326" spans="12:12">
      <c r="L1326" s="49"/>
    </row>
    <row r="1327" spans="12:12">
      <c r="L1327" s="49"/>
    </row>
    <row r="1328" spans="12:12">
      <c r="L1328" s="49"/>
    </row>
    <row r="1330" spans="12:12">
      <c r="L1330" s="49"/>
    </row>
    <row r="1331" spans="12:12">
      <c r="L1331" s="49"/>
    </row>
    <row r="1332" spans="12:12">
      <c r="L1332" s="49"/>
    </row>
    <row r="1334" spans="12:12">
      <c r="L1334" s="49"/>
    </row>
    <row r="1335" spans="12:12">
      <c r="L1335" s="49"/>
    </row>
    <row r="1336" spans="12:12">
      <c r="L1336" s="49"/>
    </row>
    <row r="1338" spans="12:12">
      <c r="L1338" s="49"/>
    </row>
    <row r="1339" spans="12:12">
      <c r="L1339" s="49"/>
    </row>
    <row r="1340" spans="12:12">
      <c r="L1340" s="49"/>
    </row>
    <row r="1342" spans="12:12">
      <c r="L1342" s="49"/>
    </row>
    <row r="1343" spans="12:12">
      <c r="L1343" s="49"/>
    </row>
    <row r="1344" spans="12:12">
      <c r="L1344" s="49"/>
    </row>
    <row r="1346" spans="12:12">
      <c r="L1346" s="49"/>
    </row>
    <row r="1347" spans="12:12">
      <c r="L1347" s="49"/>
    </row>
    <row r="1348" spans="12:12">
      <c r="L1348" s="49"/>
    </row>
    <row r="1350" spans="12:12">
      <c r="L1350" s="49"/>
    </row>
    <row r="1351" spans="12:12">
      <c r="L1351" s="49"/>
    </row>
    <row r="1352" spans="12:12">
      <c r="L1352" s="49"/>
    </row>
    <row r="1354" spans="12:12">
      <c r="L1354" s="49"/>
    </row>
    <row r="1355" spans="12:12">
      <c r="L1355" s="49"/>
    </row>
    <row r="1356" spans="12:12">
      <c r="L1356" s="49"/>
    </row>
    <row r="1358" spans="12:12">
      <c r="L1358" s="49"/>
    </row>
    <row r="1359" spans="12:12">
      <c r="L1359" s="49"/>
    </row>
    <row r="1360" spans="12:12">
      <c r="L1360" s="49"/>
    </row>
    <row r="1362" spans="12:12">
      <c r="L1362" s="49"/>
    </row>
    <row r="1363" spans="12:12">
      <c r="L1363" s="49"/>
    </row>
    <row r="1364" spans="12:12">
      <c r="L1364" s="49"/>
    </row>
    <row r="1366" spans="12:12">
      <c r="L1366" s="49"/>
    </row>
    <row r="1367" spans="12:12">
      <c r="L1367" s="49"/>
    </row>
    <row r="1368" spans="12:12">
      <c r="L1368" s="49"/>
    </row>
    <row r="1370" spans="12:12">
      <c r="L1370" s="49"/>
    </row>
    <row r="1371" spans="12:12">
      <c r="L1371" s="49"/>
    </row>
    <row r="1372" spans="12:12">
      <c r="L1372" s="49"/>
    </row>
    <row r="1374" spans="12:12">
      <c r="L1374" s="49"/>
    </row>
    <row r="1375" spans="12:12">
      <c r="L1375" s="49"/>
    </row>
    <row r="1376" spans="12:12">
      <c r="L1376" s="49"/>
    </row>
    <row r="1378" spans="12:12">
      <c r="L1378" s="49"/>
    </row>
    <row r="1379" spans="12:12">
      <c r="L1379" s="49"/>
    </row>
    <row r="1380" spans="12:12">
      <c r="L1380" s="49"/>
    </row>
    <row r="1382" spans="12:12">
      <c r="L1382" s="49"/>
    </row>
    <row r="1383" spans="12:12">
      <c r="L1383" s="49"/>
    </row>
    <row r="1384" spans="12:12">
      <c r="L1384" s="49"/>
    </row>
    <row r="1386" spans="12:12">
      <c r="L1386" s="49"/>
    </row>
    <row r="1387" spans="12:12">
      <c r="L1387" s="49"/>
    </row>
    <row r="1388" spans="12:12">
      <c r="L1388" s="49"/>
    </row>
    <row r="1390" spans="12:12">
      <c r="L1390" s="49"/>
    </row>
    <row r="1391" spans="12:12">
      <c r="L1391" s="49"/>
    </row>
    <row r="1392" spans="12:12">
      <c r="L1392" s="49"/>
    </row>
    <row r="1394" spans="12:12">
      <c r="L1394" s="49"/>
    </row>
    <row r="1395" spans="12:12">
      <c r="L1395" s="49"/>
    </row>
    <row r="1396" spans="12:12">
      <c r="L1396" s="49"/>
    </row>
    <row r="1398" spans="12:12">
      <c r="L1398" s="49"/>
    </row>
    <row r="1399" spans="12:12">
      <c r="L1399" s="49"/>
    </row>
    <row r="1400" spans="12:12">
      <c r="L1400" s="49"/>
    </row>
    <row r="1402" spans="12:12">
      <c r="L1402" s="49"/>
    </row>
    <row r="1403" spans="12:12">
      <c r="L1403" s="49"/>
    </row>
    <row r="1404" spans="12:12">
      <c r="L1404" s="49"/>
    </row>
    <row r="1406" spans="12:12">
      <c r="L1406" s="49"/>
    </row>
    <row r="1407" spans="12:12">
      <c r="L1407" s="49"/>
    </row>
    <row r="1408" spans="12:12">
      <c r="L1408" s="49"/>
    </row>
    <row r="1410" spans="12:12">
      <c r="L1410" s="49"/>
    </row>
    <row r="1411" spans="12:12">
      <c r="L1411" s="49"/>
    </row>
    <row r="1412" spans="12:12">
      <c r="L1412" s="49"/>
    </row>
    <row r="1414" spans="12:12">
      <c r="L1414" s="49"/>
    </row>
    <row r="1415" spans="12:12">
      <c r="L1415" s="49"/>
    </row>
    <row r="1416" spans="12:12">
      <c r="L1416" s="49"/>
    </row>
    <row r="1418" spans="12:12">
      <c r="L1418" s="49"/>
    </row>
    <row r="1419" spans="12:12">
      <c r="L1419" s="49"/>
    </row>
    <row r="1420" spans="12:12">
      <c r="L1420" s="49"/>
    </row>
    <row r="1422" spans="12:12">
      <c r="L1422" s="49"/>
    </row>
    <row r="1423" spans="12:12">
      <c r="L1423" s="49"/>
    </row>
    <row r="1424" spans="12:12">
      <c r="L1424" s="49"/>
    </row>
    <row r="1426" spans="12:12">
      <c r="L1426" s="49"/>
    </row>
    <row r="1427" spans="12:12">
      <c r="L1427" s="49"/>
    </row>
    <row r="1428" spans="12:12">
      <c r="L1428" s="49"/>
    </row>
    <row r="1430" spans="12:12">
      <c r="L1430" s="49"/>
    </row>
    <row r="1431" spans="12:12">
      <c r="L1431" s="49"/>
    </row>
    <row r="1432" spans="12:12">
      <c r="L1432" s="49"/>
    </row>
    <row r="1434" spans="12:12">
      <c r="L1434" s="49"/>
    </row>
    <row r="1435" spans="12:12">
      <c r="L1435" s="49"/>
    </row>
    <row r="1436" spans="12:12">
      <c r="L1436" s="49"/>
    </row>
    <row r="1438" spans="12:12">
      <c r="L1438" s="49"/>
    </row>
    <row r="1439" spans="12:12">
      <c r="L1439" s="49"/>
    </row>
    <row r="1440" spans="12:12">
      <c r="L1440" s="49"/>
    </row>
    <row r="1442" spans="12:12">
      <c r="L1442" s="49"/>
    </row>
    <row r="1443" spans="12:12">
      <c r="L1443" s="49"/>
    </row>
    <row r="1444" spans="12:12">
      <c r="L1444" s="49"/>
    </row>
    <row r="1446" spans="12:12">
      <c r="L1446" s="49"/>
    </row>
    <row r="1447" spans="12:12">
      <c r="L1447" s="49"/>
    </row>
    <row r="1448" spans="12:12">
      <c r="L1448" s="49"/>
    </row>
    <row r="1450" spans="12:12">
      <c r="L1450" s="49"/>
    </row>
    <row r="1451" spans="12:12">
      <c r="L1451" s="49"/>
    </row>
    <row r="1452" spans="12:12">
      <c r="L1452" s="49"/>
    </row>
    <row r="1454" spans="12:12">
      <c r="L1454" s="49"/>
    </row>
    <row r="1455" spans="12:12">
      <c r="L1455" s="49"/>
    </row>
    <row r="1456" spans="12:12">
      <c r="L1456" s="49"/>
    </row>
    <row r="1458" spans="12:12">
      <c r="L1458" s="49"/>
    </row>
    <row r="1459" spans="12:12">
      <c r="L1459" s="49"/>
    </row>
    <row r="1460" spans="12:12">
      <c r="L1460" s="49"/>
    </row>
    <row r="1462" spans="12:12">
      <c r="L1462" s="49"/>
    </row>
    <row r="1463" spans="12:12">
      <c r="L1463" s="49"/>
    </row>
    <row r="1464" spans="12:12">
      <c r="L1464" s="49"/>
    </row>
    <row r="1466" spans="12:12">
      <c r="L1466" s="49"/>
    </row>
    <row r="1467" spans="12:12">
      <c r="L1467" s="49"/>
    </row>
    <row r="1468" spans="12:12">
      <c r="L1468" s="49"/>
    </row>
    <row r="1470" spans="12:12">
      <c r="L1470" s="49"/>
    </row>
    <row r="1471" spans="12:12">
      <c r="L1471" s="49"/>
    </row>
    <row r="1472" spans="12:12">
      <c r="L1472" s="49"/>
    </row>
    <row r="1474" spans="12:12">
      <c r="L1474" s="49"/>
    </row>
    <row r="1475" spans="12:12">
      <c r="L1475" s="49"/>
    </row>
    <row r="1476" spans="12:12">
      <c r="L1476" s="49"/>
    </row>
    <row r="1478" spans="12:12">
      <c r="L1478" s="49"/>
    </row>
    <row r="1479" spans="12:12">
      <c r="L1479" s="49"/>
    </row>
    <row r="1480" spans="12:12">
      <c r="L1480" s="49"/>
    </row>
    <row r="1482" spans="12:12">
      <c r="L1482" s="49"/>
    </row>
    <row r="1483" spans="12:12">
      <c r="L1483" s="49"/>
    </row>
    <row r="1484" spans="12:12">
      <c r="L1484" s="49"/>
    </row>
    <row r="1486" spans="12:12">
      <c r="L1486" s="49"/>
    </row>
    <row r="1487" spans="12:12">
      <c r="L1487" s="49"/>
    </row>
    <row r="1488" spans="12:12">
      <c r="L1488" s="49"/>
    </row>
    <row r="1490" spans="12:12">
      <c r="L1490" s="49"/>
    </row>
    <row r="1491" spans="12:12">
      <c r="L1491" s="49"/>
    </row>
    <row r="1492" spans="12:12">
      <c r="L1492" s="49"/>
    </row>
    <row r="1494" spans="12:12">
      <c r="L1494" s="49"/>
    </row>
    <row r="1495" spans="12:12">
      <c r="L1495" s="49"/>
    </row>
    <row r="1496" spans="12:12">
      <c r="L1496" s="49"/>
    </row>
    <row r="1498" spans="12:12">
      <c r="L1498" s="49"/>
    </row>
    <row r="1499" spans="12:12">
      <c r="L1499" s="49"/>
    </row>
    <row r="1500" spans="12:12">
      <c r="L1500" s="49"/>
    </row>
    <row r="1502" spans="12:12">
      <c r="L1502" s="49"/>
    </row>
    <row r="1503" spans="12:12">
      <c r="L1503" s="49"/>
    </row>
    <row r="1504" spans="12:12">
      <c r="L1504" s="49"/>
    </row>
    <row r="1506" spans="12:12">
      <c r="L1506" s="49"/>
    </row>
    <row r="1507" spans="12:12">
      <c r="L1507" s="49"/>
    </row>
    <row r="1508" spans="12:12">
      <c r="L1508" s="49"/>
    </row>
    <row r="1510" spans="12:12">
      <c r="L1510" s="49"/>
    </row>
    <row r="1511" spans="12:12">
      <c r="L1511" s="49"/>
    </row>
    <row r="1512" spans="12:12">
      <c r="L1512" s="49"/>
    </row>
    <row r="1514" spans="12:12">
      <c r="L1514" s="49"/>
    </row>
    <row r="1515" spans="12:12">
      <c r="L1515" s="49"/>
    </row>
    <row r="1516" spans="12:12">
      <c r="L1516" s="49"/>
    </row>
    <row r="1518" spans="12:12">
      <c r="L1518" s="49"/>
    </row>
    <row r="1519" spans="12:12">
      <c r="L1519" s="49"/>
    </row>
    <row r="1520" spans="12:12">
      <c r="L1520" s="49"/>
    </row>
    <row r="1522" spans="12:12">
      <c r="L1522" s="49"/>
    </row>
    <row r="1523" spans="12:12">
      <c r="L1523" s="49"/>
    </row>
    <row r="1524" spans="12:12">
      <c r="L1524" s="49"/>
    </row>
    <row r="1526" spans="12:12">
      <c r="L1526" s="49"/>
    </row>
    <row r="1527" spans="12:12">
      <c r="L1527" s="49"/>
    </row>
    <row r="1528" spans="12:12">
      <c r="L1528" s="49"/>
    </row>
    <row r="1530" spans="12:12">
      <c r="L1530" s="49"/>
    </row>
    <row r="1531" spans="12:12">
      <c r="L1531" s="49"/>
    </row>
    <row r="1532" spans="12:12">
      <c r="L1532" s="49"/>
    </row>
    <row r="1534" spans="12:12">
      <c r="L1534" s="49"/>
    </row>
    <row r="1535" spans="12:12">
      <c r="L1535" s="49"/>
    </row>
    <row r="1536" spans="12:12">
      <c r="L1536" s="49"/>
    </row>
    <row r="1538" spans="12:12">
      <c r="L1538" s="49"/>
    </row>
    <row r="1539" spans="12:12">
      <c r="L1539" s="49"/>
    </row>
    <row r="1540" spans="12:12">
      <c r="L1540" s="49"/>
    </row>
    <row r="1542" spans="12:12">
      <c r="L1542" s="49"/>
    </row>
    <row r="1543" spans="12:12">
      <c r="L1543" s="49"/>
    </row>
    <row r="1544" spans="12:12">
      <c r="L1544" s="49"/>
    </row>
    <row r="1546" spans="12:12">
      <c r="L1546" s="49"/>
    </row>
    <row r="1547" spans="12:12">
      <c r="L1547" s="49"/>
    </row>
    <row r="1548" spans="12:12">
      <c r="L1548" s="49"/>
    </row>
    <row r="1550" spans="12:12">
      <c r="L1550" s="49"/>
    </row>
    <row r="1551" spans="12:12">
      <c r="L1551" s="49"/>
    </row>
    <row r="1552" spans="12:12">
      <c r="L1552" s="49"/>
    </row>
    <row r="1554" spans="12:12">
      <c r="L1554" s="49"/>
    </row>
    <row r="1555" spans="12:12">
      <c r="L1555" s="49"/>
    </row>
    <row r="1556" spans="12:12">
      <c r="L1556" s="49"/>
    </row>
    <row r="1558" spans="12:12">
      <c r="L1558" s="49"/>
    </row>
    <row r="1559" spans="12:12">
      <c r="L1559" s="49"/>
    </row>
    <row r="1560" spans="12:12">
      <c r="L1560" s="49"/>
    </row>
    <row r="1562" spans="12:12">
      <c r="L1562" s="49"/>
    </row>
    <row r="1563" spans="12:12">
      <c r="L1563" s="49"/>
    </row>
    <row r="1564" spans="12:12">
      <c r="L1564" s="49"/>
    </row>
    <row r="1566" spans="12:12">
      <c r="L1566" s="49"/>
    </row>
    <row r="1567" spans="12:12">
      <c r="L1567" s="49"/>
    </row>
    <row r="1568" spans="12:12">
      <c r="L1568" s="49"/>
    </row>
    <row r="1570" spans="12:12">
      <c r="L1570" s="49"/>
    </row>
    <row r="1571" spans="12:12">
      <c r="L1571" s="49"/>
    </row>
    <row r="1572" spans="12:12">
      <c r="L1572" s="49"/>
    </row>
    <row r="1574" spans="12:12">
      <c r="L1574" s="49"/>
    </row>
    <row r="1575" spans="12:12">
      <c r="L1575" s="49"/>
    </row>
    <row r="1576" spans="12:12">
      <c r="L1576" s="49"/>
    </row>
    <row r="1578" spans="12:12">
      <c r="L1578" s="49"/>
    </row>
    <row r="1579" spans="12:12">
      <c r="L1579" s="49"/>
    </row>
    <row r="1580" spans="12:12">
      <c r="L1580" s="49"/>
    </row>
    <row r="1582" spans="12:12">
      <c r="L1582" s="49"/>
    </row>
    <row r="1583" spans="12:12">
      <c r="L1583" s="49"/>
    </row>
    <row r="1584" spans="12:12">
      <c r="L1584" s="49"/>
    </row>
    <row r="1586" spans="12:12">
      <c r="L1586" s="49"/>
    </row>
    <row r="1587" spans="12:12">
      <c r="L1587" s="49"/>
    </row>
    <row r="1588" spans="12:12">
      <c r="L1588" s="49"/>
    </row>
    <row r="1590" spans="12:12">
      <c r="L1590" s="49"/>
    </row>
    <row r="1591" spans="12:12">
      <c r="L1591" s="49"/>
    </row>
    <row r="1592" spans="12:12">
      <c r="L1592" s="49"/>
    </row>
    <row r="1594" spans="12:12">
      <c r="L1594" s="49"/>
    </row>
    <row r="1595" spans="12:12">
      <c r="L1595" s="49"/>
    </row>
    <row r="1596" spans="12:12">
      <c r="L1596" s="49"/>
    </row>
    <row r="1598" spans="12:12">
      <c r="L1598" s="49"/>
    </row>
    <row r="1599" spans="12:12">
      <c r="L1599" s="49"/>
    </row>
    <row r="1600" spans="12:12">
      <c r="L1600" s="49"/>
    </row>
    <row r="1602" spans="12:12">
      <c r="L1602" s="49"/>
    </row>
    <row r="1603" spans="12:12">
      <c r="L1603" s="49"/>
    </row>
    <row r="1604" spans="12:12">
      <c r="L1604" s="49"/>
    </row>
    <row r="1606" spans="12:12">
      <c r="L1606" s="49"/>
    </row>
    <row r="1607" spans="12:12">
      <c r="L1607" s="49"/>
    </row>
    <row r="1608" spans="12:12">
      <c r="L1608" s="49"/>
    </row>
    <row r="1610" spans="12:12">
      <c r="L1610" s="49"/>
    </row>
    <row r="1611" spans="12:12">
      <c r="L1611" s="49"/>
    </row>
    <row r="1612" spans="12:12">
      <c r="L1612" s="49"/>
    </row>
    <row r="1614" spans="12:12">
      <c r="L1614" s="49"/>
    </row>
    <row r="1615" spans="12:12">
      <c r="L1615" s="49"/>
    </row>
    <row r="1616" spans="12:12">
      <c r="L1616" s="49"/>
    </row>
    <row r="1618" spans="12:12">
      <c r="L1618" s="49"/>
    </row>
    <row r="1619" spans="12:12">
      <c r="L1619" s="49"/>
    </row>
    <row r="1620" spans="12:12">
      <c r="L1620" s="49"/>
    </row>
    <row r="1622" spans="12:12">
      <c r="L1622" s="49"/>
    </row>
    <row r="1623" spans="12:12">
      <c r="L1623" s="49"/>
    </row>
    <row r="1624" spans="12:12">
      <c r="L1624" s="49"/>
    </row>
    <row r="1626" spans="12:12">
      <c r="L1626" s="49"/>
    </row>
    <row r="1627" spans="12:12">
      <c r="L1627" s="49"/>
    </row>
    <row r="1628" spans="12:12">
      <c r="L1628" s="49"/>
    </row>
    <row r="1630" spans="12:12">
      <c r="L1630" s="49"/>
    </row>
    <row r="1631" spans="12:12">
      <c r="L1631" s="49"/>
    </row>
    <row r="1632" spans="12:12">
      <c r="L1632" s="49"/>
    </row>
    <row r="1634" spans="12:12">
      <c r="L1634" s="49"/>
    </row>
    <row r="1635" spans="12:12">
      <c r="L1635" s="49"/>
    </row>
    <row r="1636" spans="12:12">
      <c r="L1636" s="49"/>
    </row>
    <row r="1638" spans="12:12">
      <c r="L1638" s="49"/>
    </row>
    <row r="1639" spans="12:12">
      <c r="L1639" s="49"/>
    </row>
    <row r="1640" spans="12:12">
      <c r="L1640" s="49"/>
    </row>
    <row r="1642" spans="12:12">
      <c r="L1642" s="49"/>
    </row>
    <row r="1643" spans="12:12">
      <c r="L1643" s="49"/>
    </row>
    <row r="1644" spans="12:12">
      <c r="L1644" s="49"/>
    </row>
    <row r="1646" spans="12:12">
      <c r="L1646" s="49"/>
    </row>
    <row r="1647" spans="12:12">
      <c r="L1647" s="49"/>
    </row>
    <row r="1648" spans="12:12">
      <c r="L1648" s="49"/>
    </row>
    <row r="1650" spans="12:12">
      <c r="L1650" s="49"/>
    </row>
    <row r="1651" spans="12:12">
      <c r="L1651" s="49"/>
    </row>
    <row r="1652" spans="12:12">
      <c r="L1652" s="49"/>
    </row>
    <row r="1654" spans="12:12">
      <c r="L1654" s="49"/>
    </row>
    <row r="1655" spans="12:12">
      <c r="L1655" s="49"/>
    </row>
    <row r="1656" spans="12:12">
      <c r="L1656" s="49"/>
    </row>
    <row r="1658" spans="12:12">
      <c r="L1658" s="49"/>
    </row>
    <row r="1659" spans="12:12">
      <c r="L1659" s="49"/>
    </row>
    <row r="1660" spans="12:12">
      <c r="L1660" s="49"/>
    </row>
    <row r="1662" spans="12:12">
      <c r="L1662" s="49"/>
    </row>
    <row r="1663" spans="12:12">
      <c r="L1663" s="49"/>
    </row>
    <row r="1664" spans="12:12">
      <c r="L1664" s="49"/>
    </row>
    <row r="1666" spans="12:12">
      <c r="L1666" s="49"/>
    </row>
    <row r="1667" spans="12:12">
      <c r="L1667" s="49"/>
    </row>
    <row r="1668" spans="12:12">
      <c r="L1668" s="49"/>
    </row>
    <row r="1670" spans="12:12">
      <c r="L1670" s="49"/>
    </row>
    <row r="1671" spans="12:12">
      <c r="L1671" s="49"/>
    </row>
    <row r="1672" spans="12:12">
      <c r="L1672" s="49"/>
    </row>
    <row r="1674" spans="12:12">
      <c r="L1674" s="49"/>
    </row>
    <row r="1675" spans="12:12">
      <c r="L1675" s="49"/>
    </row>
    <row r="1676" spans="12:12">
      <c r="L1676" s="49"/>
    </row>
    <row r="1678" spans="12:12">
      <c r="L1678" s="49"/>
    </row>
    <row r="1679" spans="12:12">
      <c r="L1679" s="49"/>
    </row>
    <row r="1680" spans="12:12">
      <c r="L1680" s="49"/>
    </row>
    <row r="1682" spans="12:12">
      <c r="L1682" s="49"/>
    </row>
    <row r="1683" spans="12:12">
      <c r="L1683" s="49"/>
    </row>
    <row r="1684" spans="12:12">
      <c r="L1684" s="49"/>
    </row>
    <row r="1686" spans="12:12">
      <c r="L1686" s="49"/>
    </row>
    <row r="1687" spans="12:12">
      <c r="L1687" s="49"/>
    </row>
    <row r="1688" spans="12:12">
      <c r="L1688" s="49"/>
    </row>
    <row r="1690" spans="12:12">
      <c r="L1690" s="49"/>
    </row>
    <row r="1691" spans="12:12">
      <c r="L1691" s="49"/>
    </row>
    <row r="1692" spans="12:12">
      <c r="L1692" s="49"/>
    </row>
    <row r="1694" spans="12:12">
      <c r="L1694" s="49"/>
    </row>
    <row r="1695" spans="12:12">
      <c r="L1695" s="49"/>
    </row>
    <row r="1696" spans="12:12">
      <c r="L1696" s="49"/>
    </row>
    <row r="1698" spans="12:12">
      <c r="L1698" s="49"/>
    </row>
    <row r="1699" spans="12:12">
      <c r="L1699" s="49"/>
    </row>
    <row r="1700" spans="12:12">
      <c r="L1700" s="49"/>
    </row>
    <row r="1702" spans="12:12">
      <c r="L1702" s="49"/>
    </row>
    <row r="1703" spans="12:12">
      <c r="L1703" s="49"/>
    </row>
    <row r="1704" spans="12:12">
      <c r="L1704" s="49"/>
    </row>
    <row r="1706" spans="12:12">
      <c r="L1706" s="49"/>
    </row>
    <row r="1707" spans="12:12">
      <c r="L1707" s="49"/>
    </row>
    <row r="1708" spans="12:12">
      <c r="L1708" s="49"/>
    </row>
    <row r="1710" spans="12:12">
      <c r="L1710" s="49"/>
    </row>
    <row r="1711" spans="12:12">
      <c r="L1711" s="49"/>
    </row>
    <row r="1712" spans="12:12">
      <c r="L1712" s="49"/>
    </row>
    <row r="1714" spans="12:12">
      <c r="L1714" s="49"/>
    </row>
    <row r="1715" spans="12:12">
      <c r="L1715" s="49"/>
    </row>
    <row r="1716" spans="12:12">
      <c r="L1716" s="49"/>
    </row>
    <row r="1718" spans="12:12">
      <c r="L1718" s="49"/>
    </row>
    <row r="1719" spans="12:12">
      <c r="L1719" s="49"/>
    </row>
    <row r="1720" spans="12:12">
      <c r="L1720" s="49"/>
    </row>
    <row r="1722" spans="12:12">
      <c r="L1722" s="49"/>
    </row>
    <row r="1723" spans="12:12">
      <c r="L1723" s="49"/>
    </row>
    <row r="1724" spans="12:12">
      <c r="L1724" s="49"/>
    </row>
    <row r="1726" spans="12:12">
      <c r="L1726" s="49"/>
    </row>
    <row r="1727" spans="12:12">
      <c r="L1727" s="49"/>
    </row>
    <row r="1728" spans="12:12">
      <c r="L1728" s="49"/>
    </row>
    <row r="1730" spans="12:12">
      <c r="L1730" s="49"/>
    </row>
    <row r="1731" spans="12:12">
      <c r="L1731" s="49"/>
    </row>
    <row r="1732" spans="12:12">
      <c r="L1732" s="49"/>
    </row>
    <row r="1734" spans="12:12">
      <c r="L1734" s="49"/>
    </row>
    <row r="1735" spans="12:12">
      <c r="L1735" s="49"/>
    </row>
    <row r="1736" spans="12:12">
      <c r="L1736" s="49"/>
    </row>
    <row r="1738" spans="12:12">
      <c r="L1738" s="49"/>
    </row>
    <row r="1739" spans="12:12">
      <c r="L1739" s="49"/>
    </row>
    <row r="1740" spans="12:12">
      <c r="L1740" s="49"/>
    </row>
    <row r="1742" spans="12:12">
      <c r="L1742" s="49"/>
    </row>
    <row r="1743" spans="12:12">
      <c r="L1743" s="49"/>
    </row>
    <row r="1744" spans="12:12">
      <c r="L1744" s="49"/>
    </row>
    <row r="1746" spans="12:12">
      <c r="L1746" s="49"/>
    </row>
    <row r="1747" spans="12:12">
      <c r="L1747" s="49"/>
    </row>
    <row r="1748" spans="12:12">
      <c r="L1748" s="49"/>
    </row>
    <row r="1750" spans="12:12">
      <c r="L1750" s="49"/>
    </row>
    <row r="1751" spans="12:12">
      <c r="L1751" s="49"/>
    </row>
    <row r="1752" spans="12:12">
      <c r="L1752" s="49"/>
    </row>
    <row r="1754" spans="12:12">
      <c r="L1754" s="49"/>
    </row>
    <row r="1755" spans="12:12">
      <c r="L1755" s="49"/>
    </row>
    <row r="1756" spans="12:12">
      <c r="L1756" s="49"/>
    </row>
    <row r="1758" spans="12:12">
      <c r="L1758" s="49"/>
    </row>
    <row r="1759" spans="12:12">
      <c r="L1759" s="49"/>
    </row>
    <row r="1760" spans="12:12">
      <c r="L1760" s="49"/>
    </row>
    <row r="1762" spans="12:12">
      <c r="L1762" s="49"/>
    </row>
    <row r="1763" spans="12:12">
      <c r="L1763" s="49"/>
    </row>
    <row r="1764" spans="12:12">
      <c r="L1764" s="49"/>
    </row>
    <row r="1766" spans="12:12">
      <c r="L1766" s="49"/>
    </row>
    <row r="1767" spans="12:12">
      <c r="L1767" s="49"/>
    </row>
    <row r="1768" spans="12:12">
      <c r="L1768" s="49"/>
    </row>
    <row r="1770" spans="12:12">
      <c r="L1770" s="49"/>
    </row>
    <row r="1771" spans="12:12">
      <c r="L1771" s="49"/>
    </row>
    <row r="1772" spans="12:12">
      <c r="L1772" s="49"/>
    </row>
    <row r="1774" spans="12:12">
      <c r="L1774" s="49"/>
    </row>
    <row r="1775" spans="12:12">
      <c r="L1775" s="49"/>
    </row>
    <row r="1776" spans="12:12">
      <c r="L1776" s="49"/>
    </row>
    <row r="1778" spans="12:12">
      <c r="L1778" s="49"/>
    </row>
    <row r="1779" spans="12:12">
      <c r="L1779" s="49"/>
    </row>
    <row r="1780" spans="12:12">
      <c r="L1780" s="49"/>
    </row>
    <row r="1782" spans="12:12">
      <c r="L1782" s="49"/>
    </row>
    <row r="1783" spans="12:12">
      <c r="L1783" s="49"/>
    </row>
    <row r="1784" spans="12:12">
      <c r="L1784" s="49"/>
    </row>
    <row r="1786" spans="12:12">
      <c r="L1786" s="49"/>
    </row>
    <row r="1787" spans="12:12">
      <c r="L1787" s="49"/>
    </row>
    <row r="1788" spans="12:12">
      <c r="L1788" s="49"/>
    </row>
    <row r="1790" spans="12:12">
      <c r="L1790" s="49"/>
    </row>
    <row r="1791" spans="12:12">
      <c r="L1791" s="49"/>
    </row>
    <row r="1792" spans="12:12">
      <c r="L1792" s="49"/>
    </row>
    <row r="1794" spans="12:12">
      <c r="L1794" s="49"/>
    </row>
    <row r="1795" spans="12:12">
      <c r="L1795" s="49"/>
    </row>
    <row r="1796" spans="12:12">
      <c r="L1796" s="49"/>
    </row>
    <row r="1798" spans="12:12">
      <c r="L1798" s="49"/>
    </row>
    <row r="1799" spans="12:12">
      <c r="L1799" s="49"/>
    </row>
    <row r="1800" spans="12:12">
      <c r="L1800" s="49"/>
    </row>
    <row r="1802" spans="12:12">
      <c r="L1802" s="49"/>
    </row>
    <row r="1803" spans="12:12">
      <c r="L1803" s="49"/>
    </row>
    <row r="1804" spans="12:12">
      <c r="L1804" s="49"/>
    </row>
    <row r="1806" spans="12:12">
      <c r="L1806" s="49"/>
    </row>
    <row r="1807" spans="12:12">
      <c r="L1807" s="49"/>
    </row>
    <row r="1808" spans="12:12">
      <c r="L1808" s="49"/>
    </row>
    <row r="1810" spans="12:12">
      <c r="L1810" s="49"/>
    </row>
    <row r="1811" spans="12:12">
      <c r="L1811" s="49"/>
    </row>
    <row r="1812" spans="12:12">
      <c r="L1812" s="49"/>
    </row>
    <row r="1814" spans="12:12">
      <c r="L1814" s="49"/>
    </row>
    <row r="1815" spans="12:12">
      <c r="L1815" s="49"/>
    </row>
    <row r="1816" spans="12:12">
      <c r="L1816" s="49"/>
    </row>
    <row r="1818" spans="12:12">
      <c r="L1818" s="49"/>
    </row>
    <row r="1819" spans="12:12">
      <c r="L1819" s="49"/>
    </row>
    <row r="1820" spans="12:12">
      <c r="L1820" s="49"/>
    </row>
    <row r="1822" spans="12:12">
      <c r="L1822" s="49"/>
    </row>
    <row r="1823" spans="12:12">
      <c r="L1823" s="49"/>
    </row>
    <row r="1824" spans="12:12">
      <c r="L1824" s="49"/>
    </row>
    <row r="1826" spans="12:12">
      <c r="L1826" s="49"/>
    </row>
    <row r="1827" spans="12:12">
      <c r="L1827" s="49"/>
    </row>
    <row r="1828" spans="12:12">
      <c r="L1828" s="49"/>
    </row>
    <row r="1830" spans="12:12">
      <c r="L1830" s="49"/>
    </row>
    <row r="1831" spans="12:12">
      <c r="L1831" s="49"/>
    </row>
    <row r="1832" spans="12:12">
      <c r="L1832" s="49"/>
    </row>
    <row r="1834" spans="12:12">
      <c r="L1834" s="49"/>
    </row>
    <row r="1835" spans="12:12">
      <c r="L1835" s="49"/>
    </row>
    <row r="1836" spans="12:12">
      <c r="L1836" s="49"/>
    </row>
    <row r="1838" spans="12:12">
      <c r="L1838" s="49"/>
    </row>
    <row r="1839" spans="12:12">
      <c r="L1839" s="49"/>
    </row>
    <row r="1840" spans="12:12">
      <c r="L1840" s="49"/>
    </row>
    <row r="1842" spans="12:12">
      <c r="L1842" s="49"/>
    </row>
    <row r="1843" spans="12:12">
      <c r="L1843" s="49"/>
    </row>
    <row r="1844" spans="12:12">
      <c r="L1844" s="49"/>
    </row>
    <row r="1846" spans="12:12">
      <c r="L1846" s="49"/>
    </row>
    <row r="1847" spans="12:12">
      <c r="L1847" s="49"/>
    </row>
    <row r="1848" spans="12:12">
      <c r="L1848" s="49"/>
    </row>
    <row r="1850" spans="12:12">
      <c r="L1850" s="49"/>
    </row>
    <row r="1851" spans="12:12">
      <c r="L1851" s="49"/>
    </row>
    <row r="1852" spans="12:12">
      <c r="L1852" s="49"/>
    </row>
    <row r="1854" spans="12:12">
      <c r="L1854" s="49"/>
    </row>
    <row r="1855" spans="12:12">
      <c r="L1855" s="49"/>
    </row>
    <row r="1856" spans="12:12">
      <c r="L1856" s="49"/>
    </row>
    <row r="1858" spans="12:12">
      <c r="L1858" s="49"/>
    </row>
    <row r="1859" spans="12:12">
      <c r="L1859" s="49"/>
    </row>
    <row r="1860" spans="12:12">
      <c r="L1860" s="49"/>
    </row>
    <row r="1862" spans="12:12">
      <c r="L1862" s="49"/>
    </row>
    <row r="1863" spans="12:12">
      <c r="L1863" s="49"/>
    </row>
    <row r="1864" spans="12:12">
      <c r="L1864" s="49"/>
    </row>
    <row r="1866" spans="12:12">
      <c r="L1866" s="49"/>
    </row>
    <row r="1867" spans="12:12">
      <c r="L1867" s="49"/>
    </row>
    <row r="1868" spans="12:12">
      <c r="L1868" s="49"/>
    </row>
    <row r="1870" spans="12:12">
      <c r="L1870" s="49"/>
    </row>
    <row r="1871" spans="12:12">
      <c r="L1871" s="49"/>
    </row>
    <row r="1872" spans="12:12">
      <c r="L1872" s="49"/>
    </row>
    <row r="1874" spans="12:12">
      <c r="L1874" s="49"/>
    </row>
    <row r="1875" spans="12:12">
      <c r="L1875" s="49"/>
    </row>
    <row r="1876" spans="12:12">
      <c r="L1876" s="49"/>
    </row>
    <row r="1878" spans="12:12">
      <c r="L1878" s="49"/>
    </row>
    <row r="1879" spans="12:12">
      <c r="L1879" s="49"/>
    </row>
    <row r="1880" spans="12:12">
      <c r="L1880" s="49"/>
    </row>
    <row r="1882" spans="12:12">
      <c r="L1882" s="49"/>
    </row>
    <row r="1883" spans="12:12">
      <c r="L1883" s="49"/>
    </row>
    <row r="1884" spans="12:12">
      <c r="L1884" s="49"/>
    </row>
    <row r="1886" spans="12:12">
      <c r="L1886" s="49"/>
    </row>
    <row r="1887" spans="12:12">
      <c r="L1887" s="49"/>
    </row>
    <row r="1888" spans="12:12">
      <c r="L1888" s="49"/>
    </row>
    <row r="1890" spans="12:12">
      <c r="L1890" s="49"/>
    </row>
    <row r="1891" spans="12:12">
      <c r="L1891" s="49"/>
    </row>
    <row r="1892" spans="12:12">
      <c r="L1892" s="49"/>
    </row>
    <row r="1894" spans="12:12">
      <c r="L1894" s="49"/>
    </row>
    <row r="1895" spans="12:12">
      <c r="L1895" s="49"/>
    </row>
    <row r="1896" spans="12:12">
      <c r="L1896" s="49"/>
    </row>
    <row r="1898" spans="12:12">
      <c r="L1898" s="49"/>
    </row>
    <row r="1899" spans="12:12">
      <c r="L1899" s="49"/>
    </row>
    <row r="1900" spans="12:12">
      <c r="L1900" s="49"/>
    </row>
    <row r="1902" spans="12:12">
      <c r="L1902" s="49"/>
    </row>
    <row r="1903" spans="12:12">
      <c r="L1903" s="49"/>
    </row>
    <row r="1904" spans="12:12">
      <c r="L1904" s="49"/>
    </row>
    <row r="1906" spans="12:12">
      <c r="L1906" s="49"/>
    </row>
    <row r="1907" spans="12:12">
      <c r="L1907" s="49"/>
    </row>
    <row r="1908" spans="12:12">
      <c r="L1908" s="49"/>
    </row>
    <row r="1910" spans="12:12">
      <c r="L1910" s="49"/>
    </row>
    <row r="1911" spans="12:12">
      <c r="L1911" s="49"/>
    </row>
    <row r="1912" spans="12:12">
      <c r="L1912" s="49"/>
    </row>
    <row r="1914" spans="12:12">
      <c r="L1914" s="49"/>
    </row>
    <row r="1915" spans="12:12">
      <c r="L1915" s="49"/>
    </row>
    <row r="1916" spans="12:12">
      <c r="L1916" s="49"/>
    </row>
    <row r="1918" spans="12:12">
      <c r="L1918" s="49"/>
    </row>
    <row r="1919" spans="12:12">
      <c r="L1919" s="49"/>
    </row>
    <row r="1920" spans="12:12">
      <c r="L1920" s="49"/>
    </row>
    <row r="1922" spans="12:12">
      <c r="L1922" s="49"/>
    </row>
    <row r="1923" spans="12:12">
      <c r="L1923" s="49"/>
    </row>
    <row r="1924" spans="12:12">
      <c r="L1924" s="49"/>
    </row>
    <row r="1926" spans="12:12">
      <c r="L1926" s="49"/>
    </row>
    <row r="1927" spans="12:12">
      <c r="L1927" s="49"/>
    </row>
    <row r="1928" spans="12:12">
      <c r="L1928" s="49"/>
    </row>
    <row r="1930" spans="12:12">
      <c r="L1930" s="49"/>
    </row>
    <row r="1931" spans="12:12">
      <c r="L1931" s="49"/>
    </row>
    <row r="1932" spans="12:12">
      <c r="L1932" s="49"/>
    </row>
    <row r="1934" spans="12:12">
      <c r="L1934" s="49"/>
    </row>
    <row r="1935" spans="12:12">
      <c r="L1935" s="49"/>
    </row>
    <row r="1936" spans="12:12">
      <c r="L1936" s="49"/>
    </row>
    <row r="1938" spans="12:12">
      <c r="L1938" s="49"/>
    </row>
    <row r="1939" spans="12:12">
      <c r="L1939" s="49"/>
    </row>
    <row r="1940" spans="12:12">
      <c r="L1940" s="49"/>
    </row>
    <row r="1942" spans="12:12">
      <c r="L1942" s="49"/>
    </row>
    <row r="1943" spans="12:12">
      <c r="L1943" s="49"/>
    </row>
    <row r="1944" spans="12:12">
      <c r="L1944" s="49"/>
    </row>
    <row r="1946" spans="12:12">
      <c r="L1946" s="49"/>
    </row>
    <row r="1947" spans="12:12">
      <c r="L1947" s="49"/>
    </row>
    <row r="1948" spans="12:12">
      <c r="L1948" s="49"/>
    </row>
    <row r="1950" spans="12:12">
      <c r="L1950" s="49"/>
    </row>
    <row r="1951" spans="12:12">
      <c r="L1951" s="49"/>
    </row>
    <row r="1952" spans="12:12">
      <c r="L1952" s="49"/>
    </row>
    <row r="1954" spans="12:12">
      <c r="L1954" s="49"/>
    </row>
    <row r="1955" spans="12:12">
      <c r="L1955" s="49"/>
    </row>
    <row r="1956" spans="12:12">
      <c r="L1956" s="49"/>
    </row>
    <row r="1958" spans="12:12">
      <c r="L1958" s="49"/>
    </row>
    <row r="1959" spans="12:12">
      <c r="L1959" s="49"/>
    </row>
    <row r="1960" spans="12:12">
      <c r="L1960" s="49"/>
    </row>
    <row r="1962" spans="12:12">
      <c r="L1962" s="49"/>
    </row>
    <row r="1963" spans="12:12">
      <c r="L1963" s="49"/>
    </row>
    <row r="1964" spans="12:12">
      <c r="L1964" s="49"/>
    </row>
    <row r="1966" spans="12:12">
      <c r="L1966" s="49"/>
    </row>
    <row r="1967" spans="12:12">
      <c r="L1967" s="49"/>
    </row>
    <row r="1968" spans="12:12">
      <c r="L1968" s="49"/>
    </row>
    <row r="1970" spans="12:12">
      <c r="L1970" s="49"/>
    </row>
    <row r="1971" spans="12:12">
      <c r="L1971" s="49"/>
    </row>
    <row r="1972" spans="12:12">
      <c r="L1972" s="49"/>
    </row>
    <row r="1974" spans="12:12">
      <c r="L1974" s="49"/>
    </row>
    <row r="1975" spans="12:12">
      <c r="L1975" s="49"/>
    </row>
    <row r="1976" spans="12:12">
      <c r="L1976" s="49"/>
    </row>
    <row r="1978" spans="12:12">
      <c r="L1978" s="49"/>
    </row>
    <row r="1979" spans="12:12">
      <c r="L1979" s="49"/>
    </row>
    <row r="1980" spans="12:12">
      <c r="L1980" s="49"/>
    </row>
    <row r="1982" spans="12:12">
      <c r="L1982" s="49"/>
    </row>
    <row r="1983" spans="12:12">
      <c r="L1983" s="49"/>
    </row>
    <row r="1984" spans="12:12">
      <c r="L1984" s="49"/>
    </row>
    <row r="1986" spans="12:12">
      <c r="L1986" s="49"/>
    </row>
    <row r="1987" spans="12:12">
      <c r="L1987" s="49"/>
    </row>
    <row r="1988" spans="12:12">
      <c r="L1988" s="49"/>
    </row>
    <row r="1990" spans="12:12">
      <c r="L1990" s="49"/>
    </row>
    <row r="1991" spans="12:12">
      <c r="L1991" s="49"/>
    </row>
    <row r="1992" spans="12:12">
      <c r="L1992" s="49"/>
    </row>
    <row r="1994" spans="12:12">
      <c r="L1994" s="49"/>
    </row>
    <row r="1995" spans="12:12">
      <c r="L1995" s="49"/>
    </row>
    <row r="1996" spans="12:12">
      <c r="L1996" s="49"/>
    </row>
    <row r="1998" spans="12:12">
      <c r="L1998" s="49"/>
    </row>
    <row r="1999" spans="12:12">
      <c r="L1999" s="49"/>
    </row>
    <row r="2000" spans="12:12">
      <c r="L2000" s="49"/>
    </row>
    <row r="2002" spans="12:12">
      <c r="L2002" s="49"/>
    </row>
    <row r="2003" spans="12:12">
      <c r="L2003" s="49"/>
    </row>
    <row r="2004" spans="12:12">
      <c r="L2004" s="49"/>
    </row>
    <row r="2006" spans="12:12">
      <c r="L2006" s="49"/>
    </row>
    <row r="2007" spans="12:12">
      <c r="L2007" s="49"/>
    </row>
    <row r="2008" spans="12:12">
      <c r="L2008" s="49"/>
    </row>
    <row r="2010" spans="12:12">
      <c r="L2010" s="49"/>
    </row>
    <row r="2011" spans="12:12">
      <c r="L2011" s="49"/>
    </row>
    <row r="2012" spans="12:12">
      <c r="L2012" s="49"/>
    </row>
    <row r="2014" spans="12:12">
      <c r="L2014" s="49"/>
    </row>
    <row r="2015" spans="12:12">
      <c r="L2015" s="49"/>
    </row>
    <row r="2016" spans="12:12">
      <c r="L2016" s="49"/>
    </row>
    <row r="2018" spans="12:12">
      <c r="L2018" s="49"/>
    </row>
    <row r="2019" spans="12:12">
      <c r="L2019" s="49"/>
    </row>
    <row r="2020" spans="12:12">
      <c r="L2020" s="49"/>
    </row>
    <row r="2022" spans="12:12">
      <c r="L2022" s="49"/>
    </row>
    <row r="2023" spans="12:12">
      <c r="L2023" s="49"/>
    </row>
    <row r="2024" spans="12:12">
      <c r="L2024" s="49"/>
    </row>
    <row r="2026" spans="12:12">
      <c r="L2026" s="49"/>
    </row>
    <row r="2027" spans="12:12">
      <c r="L2027" s="49"/>
    </row>
    <row r="2028" spans="12:12">
      <c r="L2028" s="49"/>
    </row>
    <row r="2030" spans="12:12">
      <c r="L2030" s="49"/>
    </row>
    <row r="2031" spans="12:12">
      <c r="L2031" s="49"/>
    </row>
    <row r="2032" spans="12:12">
      <c r="L2032" s="49"/>
    </row>
    <row r="2034" spans="12:12">
      <c r="L2034" s="49"/>
    </row>
    <row r="2035" spans="12:12">
      <c r="L2035" s="49"/>
    </row>
    <row r="2036" spans="12:12">
      <c r="L2036" s="49"/>
    </row>
    <row r="2038" spans="12:12">
      <c r="L2038" s="49"/>
    </row>
    <row r="2039" spans="12:12">
      <c r="L2039" s="49"/>
    </row>
    <row r="2040" spans="12:12">
      <c r="L2040" s="49"/>
    </row>
    <row r="2042" spans="12:12">
      <c r="L2042" s="49"/>
    </row>
    <row r="2043" spans="12:12">
      <c r="L2043" s="49"/>
    </row>
    <row r="2044" spans="12:12">
      <c r="L2044" s="49"/>
    </row>
    <row r="2046" spans="12:12">
      <c r="L2046" s="49"/>
    </row>
    <row r="2047" spans="12:12">
      <c r="L2047" s="49"/>
    </row>
    <row r="2048" spans="12:12">
      <c r="L2048" s="49"/>
    </row>
  </sheetData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1:P512"/>
  <sheetViews>
    <sheetView workbookViewId="0">
      <selection activeCell="L1" sqref="L1:L1048576"/>
    </sheetView>
  </sheetViews>
  <sheetFormatPr defaultRowHeight="15"/>
  <cols>
    <col min="1" max="2" width="9.140625" style="17"/>
    <col min="3" max="3" width="11.140625" customWidth="1"/>
    <col min="4" max="4" width="9.140625" style="17"/>
    <col min="12" max="12" width="9.28515625" bestFit="1" customWidth="1"/>
    <col min="13" max="13" width="10" customWidth="1"/>
    <col min="14" max="14" width="13.42578125" style="46" customWidth="1"/>
    <col min="15" max="15" width="12.5703125" style="46" customWidth="1"/>
  </cols>
  <sheetData>
    <row r="1" spans="1:16" s="17" customFormat="1">
      <c r="D1" s="17" t="s">
        <v>422</v>
      </c>
      <c r="E1" s="17" t="s">
        <v>420</v>
      </c>
      <c r="F1" s="17" t="s">
        <v>421</v>
      </c>
      <c r="G1" s="17" t="s">
        <v>426</v>
      </c>
      <c r="H1" s="17" t="s">
        <v>427</v>
      </c>
      <c r="I1" s="17" t="s">
        <v>425</v>
      </c>
      <c r="L1" s="45" t="s">
        <v>492</v>
      </c>
      <c r="M1" s="17">
        <f>HEX2DEC(L1)</f>
        <v>26252</v>
      </c>
      <c r="N1" s="46">
        <f>M1*$B$2</f>
        <v>2127.5933400000004</v>
      </c>
      <c r="O1" s="46">
        <f>N1+N2</f>
        <v>565327.59334000002</v>
      </c>
      <c r="P1" s="46">
        <f>IF(O1-O5&gt;0,O1-O5, O5-O1)</f>
        <v>6.5646450000349432</v>
      </c>
    </row>
    <row r="2" spans="1:16">
      <c r="A2" s="17" t="s">
        <v>423</v>
      </c>
      <c r="B2" s="17">
        <f>81.045/1000</f>
        <v>8.1045000000000006E-2</v>
      </c>
      <c r="C2" s="17" t="s">
        <v>417</v>
      </c>
      <c r="D2" s="17" t="s">
        <v>431</v>
      </c>
      <c r="E2" s="17" t="s">
        <v>432</v>
      </c>
      <c r="F2" s="17">
        <f>HEX2DEC(E2)</f>
        <v>20427</v>
      </c>
      <c r="G2">
        <f>(HEX2DEC(D2)-1)*$B$3</f>
        <v>704000</v>
      </c>
      <c r="H2">
        <f>F2*$B$2</f>
        <v>1655.5062150000001</v>
      </c>
      <c r="I2">
        <f>G2+H2</f>
        <v>705655.50621499994</v>
      </c>
      <c r="L2" s="45" t="s">
        <v>493</v>
      </c>
      <c r="M2" s="17">
        <f>HEX2DEC(L2)</f>
        <v>177</v>
      </c>
      <c r="N2" s="46">
        <f>(M2-1)*$B$3</f>
        <v>563200</v>
      </c>
      <c r="P2">
        <f>M6-M2</f>
        <v>0</v>
      </c>
    </row>
    <row r="3" spans="1:16">
      <c r="A3" s="17" t="s">
        <v>424</v>
      </c>
      <c r="B3" s="17">
        <v>3200</v>
      </c>
      <c r="C3" s="17" t="s">
        <v>285</v>
      </c>
      <c r="D3" s="17" t="s">
        <v>431</v>
      </c>
      <c r="E3" s="17" t="s">
        <v>433</v>
      </c>
      <c r="F3">
        <f>HEX2DEC(E3)</f>
        <v>20343</v>
      </c>
      <c r="G3" s="17">
        <f t="shared" ref="G3:G5" si="0">(HEX2DEC(D3)-1)*$B$3</f>
        <v>704000</v>
      </c>
      <c r="H3" s="17">
        <f t="shared" ref="H3:H5" si="1">F3*$B$2</f>
        <v>1648.698435</v>
      </c>
      <c r="I3" s="17">
        <f t="shared" ref="I3:I5" si="2">G3+H3</f>
        <v>705648.69843500003</v>
      </c>
      <c r="L3" s="45" t="s">
        <v>435</v>
      </c>
    </row>
    <row r="4" spans="1:16">
      <c r="C4" s="17" t="s">
        <v>418</v>
      </c>
      <c r="F4" s="17">
        <f>HEX2DEC(E4)</f>
        <v>0</v>
      </c>
      <c r="G4" s="17">
        <f t="shared" si="0"/>
        <v>-3200</v>
      </c>
      <c r="H4" s="17">
        <f t="shared" si="1"/>
        <v>0</v>
      </c>
      <c r="I4" s="17">
        <f t="shared" si="2"/>
        <v>-3200</v>
      </c>
      <c r="L4" s="45" t="s">
        <v>436</v>
      </c>
    </row>
    <row r="5" spans="1:16">
      <c r="C5" s="17" t="s">
        <v>419</v>
      </c>
      <c r="F5" s="17">
        <f>HEX2DEC(E5)</f>
        <v>0</v>
      </c>
      <c r="G5" s="17">
        <f t="shared" si="0"/>
        <v>-3200</v>
      </c>
      <c r="H5" s="17">
        <f t="shared" si="1"/>
        <v>0</v>
      </c>
      <c r="I5" s="17">
        <f t="shared" si="2"/>
        <v>-3200</v>
      </c>
      <c r="L5" s="45" t="s">
        <v>494</v>
      </c>
      <c r="M5" s="17">
        <f>HEX2DEC(L5)</f>
        <v>26333</v>
      </c>
      <c r="N5" s="46">
        <f>M5*$B$2</f>
        <v>2134.1579850000003</v>
      </c>
      <c r="O5" s="46">
        <f>N5+N6</f>
        <v>565334.15798500006</v>
      </c>
    </row>
    <row r="6" spans="1:16">
      <c r="L6" s="45" t="s">
        <v>493</v>
      </c>
      <c r="M6" s="17">
        <f>HEX2DEC(L6)</f>
        <v>177</v>
      </c>
      <c r="N6" s="46">
        <f>(M6-1)*$B$3</f>
        <v>563200</v>
      </c>
    </row>
    <row r="7" spans="1:16">
      <c r="C7" s="17" t="s">
        <v>428</v>
      </c>
      <c r="D7" s="17">
        <f>I3-I2</f>
        <v>-6.8077799999155104</v>
      </c>
      <c r="L7" s="45" t="s">
        <v>435</v>
      </c>
      <c r="M7" s="17"/>
    </row>
    <row r="8" spans="1:16">
      <c r="C8" s="17" t="s">
        <v>429</v>
      </c>
      <c r="D8" s="17">
        <f>I4-I3</f>
        <v>-708848.69843500003</v>
      </c>
      <c r="L8" s="45" t="s">
        <v>437</v>
      </c>
      <c r="M8" s="17"/>
    </row>
    <row r="9" spans="1:16">
      <c r="C9" s="17" t="s">
        <v>430</v>
      </c>
      <c r="D9" s="17">
        <f>I5-I4</f>
        <v>0</v>
      </c>
      <c r="L9" s="45" t="s">
        <v>495</v>
      </c>
      <c r="M9" s="17">
        <f t="shared" ref="M9:M10" si="3">HEX2DEC(L9)</f>
        <v>35184</v>
      </c>
      <c r="N9" s="46">
        <f t="shared" ref="N9" si="4">M9*$B$2</f>
        <v>2851.4872800000003</v>
      </c>
      <c r="O9" s="46">
        <f t="shared" ref="O9" si="5">N9+N10</f>
        <v>652451.48728</v>
      </c>
      <c r="P9" s="46">
        <f t="shared" ref="P9" si="6">IF(O9-O13&gt;0,O9-O13, O13-O9)</f>
        <v>6.5646450000349432</v>
      </c>
    </row>
    <row r="10" spans="1:16">
      <c r="L10" s="45" t="s">
        <v>496</v>
      </c>
      <c r="M10" s="17">
        <f t="shared" si="3"/>
        <v>204</v>
      </c>
      <c r="N10" s="46">
        <f t="shared" ref="N10" si="7">(M10-1)*$B$3</f>
        <v>649600</v>
      </c>
      <c r="P10" s="17">
        <f t="shared" ref="P10" si="8">M14-M10</f>
        <v>0</v>
      </c>
    </row>
    <row r="11" spans="1:16">
      <c r="L11" s="45" t="s">
        <v>435</v>
      </c>
      <c r="M11" s="17"/>
      <c r="P11" s="17"/>
    </row>
    <row r="12" spans="1:16">
      <c r="L12" s="45" t="s">
        <v>436</v>
      </c>
      <c r="M12" s="17"/>
      <c r="P12" s="17"/>
    </row>
    <row r="13" spans="1:16">
      <c r="B13" s="46">
        <f>P193</f>
        <v>7.0701350000454113</v>
      </c>
      <c r="L13" s="45" t="s">
        <v>497</v>
      </c>
      <c r="M13" s="17">
        <f t="shared" ref="M13:M14" si="9">HEX2DEC(L13)</f>
        <v>35265</v>
      </c>
      <c r="N13" s="46">
        <f t="shared" ref="N13" si="10">M13*$B$2</f>
        <v>2858.0519250000002</v>
      </c>
      <c r="O13" s="46">
        <f t="shared" ref="O13" si="11">N13+N14</f>
        <v>652458.05192500004</v>
      </c>
      <c r="P13" s="17"/>
    </row>
    <row r="14" spans="1:16">
      <c r="B14" s="46">
        <f>P65</f>
        <v>6.4835999999777414</v>
      </c>
      <c r="L14" s="45" t="s">
        <v>496</v>
      </c>
      <c r="M14" s="17">
        <f t="shared" si="9"/>
        <v>204</v>
      </c>
      <c r="N14" s="46">
        <f t="shared" ref="N14" si="12">(M14-1)*$B$3</f>
        <v>649600</v>
      </c>
      <c r="P14" s="17"/>
    </row>
    <row r="15" spans="1:16">
      <c r="B15" s="46">
        <f>P329</f>
        <v>6.5646449999767356</v>
      </c>
      <c r="L15" s="45" t="s">
        <v>435</v>
      </c>
      <c r="M15" s="17"/>
      <c r="P15" s="17"/>
    </row>
    <row r="16" spans="1:16">
      <c r="L16" s="45" t="s">
        <v>437</v>
      </c>
      <c r="M16" s="17"/>
      <c r="P16" s="17"/>
    </row>
    <row r="17" spans="12:16">
      <c r="L17" s="45" t="s">
        <v>498</v>
      </c>
      <c r="M17" s="17">
        <f t="shared" ref="M17:M18" si="13">HEX2DEC(L17)</f>
        <v>34138</v>
      </c>
      <c r="N17" s="46">
        <f t="shared" ref="N17" si="14">M17*$B$2</f>
        <v>2766.7142100000001</v>
      </c>
      <c r="O17" s="46">
        <f t="shared" ref="O17" si="15">N17+N18</f>
        <v>130766.71421000001</v>
      </c>
      <c r="P17" s="46">
        <f t="shared" ref="P17" si="16">IF(O17-O21&gt;0,O17-O21, O21-O17)</f>
        <v>6.4835999999922933</v>
      </c>
    </row>
    <row r="18" spans="12:16">
      <c r="L18" s="45" t="s">
        <v>499</v>
      </c>
      <c r="M18" s="17">
        <f t="shared" si="13"/>
        <v>41</v>
      </c>
      <c r="N18" s="46">
        <f t="shared" ref="N18" si="17">(M18-1)*$B$3</f>
        <v>128000</v>
      </c>
      <c r="P18" s="17">
        <f t="shared" ref="P18" si="18">M22-M18</f>
        <v>0</v>
      </c>
    </row>
    <row r="19" spans="12:16">
      <c r="L19" s="45" t="s">
        <v>435</v>
      </c>
      <c r="M19" s="17"/>
      <c r="P19" s="17"/>
    </row>
    <row r="20" spans="12:16">
      <c r="L20" s="45" t="s">
        <v>436</v>
      </c>
      <c r="M20" s="17"/>
      <c r="P20" s="17"/>
    </row>
    <row r="21" spans="12:16">
      <c r="L21" s="45" t="s">
        <v>500</v>
      </c>
      <c r="M21" s="17">
        <f t="shared" ref="M21:M22" si="19">HEX2DEC(L21)</f>
        <v>34218</v>
      </c>
      <c r="N21" s="46">
        <f t="shared" ref="N21" si="20">M21*$B$2</f>
        <v>2773.1978100000001</v>
      </c>
      <c r="O21" s="46">
        <f t="shared" ref="O21" si="21">N21+N22</f>
        <v>130773.19781</v>
      </c>
      <c r="P21" s="17"/>
    </row>
    <row r="22" spans="12:16">
      <c r="L22" s="45" t="s">
        <v>499</v>
      </c>
      <c r="M22" s="17">
        <f t="shared" si="19"/>
        <v>41</v>
      </c>
      <c r="N22" s="46">
        <f t="shared" ref="N22" si="22">(M22-1)*$B$3</f>
        <v>128000</v>
      </c>
      <c r="P22" s="17"/>
    </row>
    <row r="23" spans="12:16">
      <c r="L23" s="45" t="s">
        <v>435</v>
      </c>
      <c r="M23" s="17"/>
      <c r="P23" s="17"/>
    </row>
    <row r="24" spans="12:16">
      <c r="L24" s="45" t="s">
        <v>437</v>
      </c>
      <c r="M24" s="17"/>
      <c r="P24" s="17"/>
    </row>
    <row r="25" spans="12:16">
      <c r="L25" s="45" t="s">
        <v>501</v>
      </c>
      <c r="M25" s="17">
        <f t="shared" ref="M25:M26" si="23">HEX2DEC(L25)</f>
        <v>36762</v>
      </c>
      <c r="N25" s="46">
        <f t="shared" ref="N25" si="24">M25*$B$2</f>
        <v>2979.3762900000002</v>
      </c>
      <c r="O25" s="46">
        <f t="shared" ref="O25" si="25">N25+N26</f>
        <v>313379.37628999999</v>
      </c>
      <c r="P25" s="46">
        <f t="shared" ref="P25" si="26">IF(O25-O29&gt;0,O25-O29, O29-O25)</f>
        <v>6.6456900000339374</v>
      </c>
    </row>
    <row r="26" spans="12:16">
      <c r="L26" s="45" t="s">
        <v>438</v>
      </c>
      <c r="M26" s="17">
        <f t="shared" si="23"/>
        <v>98</v>
      </c>
      <c r="N26" s="46">
        <f t="shared" ref="N26" si="27">(M26-1)*$B$3</f>
        <v>310400</v>
      </c>
      <c r="P26" s="17">
        <f t="shared" ref="P26" si="28">M30-M26</f>
        <v>0</v>
      </c>
    </row>
    <row r="27" spans="12:16">
      <c r="L27" s="45" t="s">
        <v>435</v>
      </c>
      <c r="M27" s="17"/>
      <c r="P27" s="17"/>
    </row>
    <row r="28" spans="12:16">
      <c r="L28" s="45" t="s">
        <v>436</v>
      </c>
      <c r="M28" s="17"/>
      <c r="P28" s="17"/>
    </row>
    <row r="29" spans="12:16">
      <c r="L29" s="45" t="s">
        <v>502</v>
      </c>
      <c r="M29" s="17">
        <f t="shared" ref="M29:M30" si="29">HEX2DEC(L29)</f>
        <v>36844</v>
      </c>
      <c r="N29" s="46">
        <f t="shared" ref="N29" si="30">M29*$B$2</f>
        <v>2986.0219800000004</v>
      </c>
      <c r="O29" s="46">
        <f t="shared" ref="O29" si="31">N29+N30</f>
        <v>313386.02198000002</v>
      </c>
      <c r="P29" s="17"/>
    </row>
    <row r="30" spans="12:16">
      <c r="L30" s="45" t="s">
        <v>438</v>
      </c>
      <c r="M30" s="17">
        <f t="shared" si="29"/>
        <v>98</v>
      </c>
      <c r="N30" s="46">
        <f t="shared" ref="N30" si="32">(M30-1)*$B$3</f>
        <v>310400</v>
      </c>
      <c r="P30" s="17"/>
    </row>
    <row r="31" spans="12:16">
      <c r="L31" s="45" t="s">
        <v>435</v>
      </c>
      <c r="M31" s="17"/>
      <c r="P31" s="17"/>
    </row>
    <row r="32" spans="12:16">
      <c r="L32" s="45" t="s">
        <v>437</v>
      </c>
      <c r="M32" s="17"/>
      <c r="P32" s="17"/>
    </row>
    <row r="33" spans="12:16">
      <c r="L33" s="45" t="s">
        <v>503</v>
      </c>
      <c r="M33" s="17">
        <f t="shared" ref="M33:M34" si="33">HEX2DEC(L33)</f>
        <v>23354</v>
      </c>
      <c r="N33" s="46">
        <f t="shared" ref="N33" si="34">M33*$B$2</f>
        <v>1892.7249300000001</v>
      </c>
      <c r="O33" s="46">
        <f t="shared" ref="O33" si="35">N33+N34</f>
        <v>616292.72493000003</v>
      </c>
      <c r="P33" s="46">
        <f t="shared" ref="P33" si="36">IF(O33-O37&gt;0,O33-O37, O37-O33)</f>
        <v>6.5646449999185279</v>
      </c>
    </row>
    <row r="34" spans="12:16">
      <c r="L34" s="45" t="s">
        <v>504</v>
      </c>
      <c r="M34" s="17">
        <f t="shared" si="33"/>
        <v>193</v>
      </c>
      <c r="N34" s="46">
        <f t="shared" ref="N34" si="37">(M34-1)*$B$3</f>
        <v>614400</v>
      </c>
      <c r="P34" s="17">
        <f t="shared" ref="P34" si="38">M38-M34</f>
        <v>0</v>
      </c>
    </row>
    <row r="35" spans="12:16">
      <c r="L35" s="45" t="s">
        <v>435</v>
      </c>
      <c r="M35" s="17"/>
      <c r="P35" s="17"/>
    </row>
    <row r="36" spans="12:16">
      <c r="L36" s="45" t="s">
        <v>436</v>
      </c>
      <c r="M36" s="17"/>
      <c r="P36" s="17"/>
    </row>
    <row r="37" spans="12:16">
      <c r="L37" s="45" t="s">
        <v>505</v>
      </c>
      <c r="M37" s="17">
        <f t="shared" ref="M37:M38" si="39">HEX2DEC(L37)</f>
        <v>23435</v>
      </c>
      <c r="N37" s="46">
        <f t="shared" ref="N37" si="40">M37*$B$2</f>
        <v>1899.2895750000002</v>
      </c>
      <c r="O37" s="46">
        <f t="shared" ref="O37" si="41">N37+N38</f>
        <v>616299.28957499994</v>
      </c>
      <c r="P37" s="17"/>
    </row>
    <row r="38" spans="12:16">
      <c r="L38" s="45" t="s">
        <v>504</v>
      </c>
      <c r="M38" s="17">
        <f t="shared" si="39"/>
        <v>193</v>
      </c>
      <c r="N38" s="46">
        <f t="shared" ref="N38" si="42">(M38-1)*$B$3</f>
        <v>614400</v>
      </c>
      <c r="P38" s="17"/>
    </row>
    <row r="39" spans="12:16">
      <c r="L39" s="45" t="s">
        <v>435</v>
      </c>
      <c r="M39" s="17"/>
      <c r="P39" s="17"/>
    </row>
    <row r="40" spans="12:16">
      <c r="L40" s="45" t="s">
        <v>437</v>
      </c>
      <c r="M40" s="17"/>
      <c r="P40" s="17"/>
    </row>
    <row r="41" spans="12:16">
      <c r="L41" s="45" t="s">
        <v>506</v>
      </c>
      <c r="M41" s="17">
        <f t="shared" ref="M41:M42" si="43">HEX2DEC(L41)</f>
        <v>37152</v>
      </c>
      <c r="N41" s="46">
        <f t="shared" ref="N41" si="44">M41*$B$2</f>
        <v>3010.9838400000003</v>
      </c>
      <c r="O41" s="46">
        <f t="shared" ref="O41" si="45">N41+N42</f>
        <v>809410.98384</v>
      </c>
      <c r="P41" s="46">
        <f t="shared" ref="P41" si="46">IF(O41-O45&gt;0,O41-O45, O45-O41)</f>
        <v>6.6456900000339374</v>
      </c>
    </row>
    <row r="42" spans="12:16">
      <c r="L42" s="45" t="s">
        <v>452</v>
      </c>
      <c r="M42" s="17">
        <f t="shared" si="43"/>
        <v>253</v>
      </c>
      <c r="N42" s="46">
        <f t="shared" ref="N42" si="47">(M42-1)*$B$3</f>
        <v>806400</v>
      </c>
      <c r="P42" s="17">
        <f t="shared" ref="P42" si="48">M46-M42</f>
        <v>0</v>
      </c>
    </row>
    <row r="43" spans="12:16">
      <c r="L43" s="45" t="s">
        <v>435</v>
      </c>
      <c r="M43" s="17"/>
      <c r="P43" s="17"/>
    </row>
    <row r="44" spans="12:16">
      <c r="L44" s="45" t="s">
        <v>436</v>
      </c>
      <c r="M44" s="17"/>
      <c r="P44" s="17"/>
    </row>
    <row r="45" spans="12:16">
      <c r="L45" s="45" t="s">
        <v>507</v>
      </c>
      <c r="M45" s="17">
        <f t="shared" ref="M45:M46" si="49">HEX2DEC(L45)</f>
        <v>37234</v>
      </c>
      <c r="N45" s="46">
        <f t="shared" ref="N45" si="50">M45*$B$2</f>
        <v>3017.6295300000002</v>
      </c>
      <c r="O45" s="46">
        <f t="shared" ref="O45" si="51">N45+N46</f>
        <v>809417.62953000003</v>
      </c>
      <c r="P45" s="17"/>
    </row>
    <row r="46" spans="12:16">
      <c r="L46" s="45" t="s">
        <v>452</v>
      </c>
      <c r="M46" s="17">
        <f t="shared" si="49"/>
        <v>253</v>
      </c>
      <c r="N46" s="46">
        <f t="shared" ref="N46" si="52">(M46-1)*$B$3</f>
        <v>806400</v>
      </c>
      <c r="P46" s="17"/>
    </row>
    <row r="47" spans="12:16">
      <c r="L47" s="45" t="s">
        <v>435</v>
      </c>
      <c r="M47" s="17"/>
      <c r="P47" s="17"/>
    </row>
    <row r="48" spans="12:16">
      <c r="L48" s="45" t="s">
        <v>437</v>
      </c>
      <c r="M48" s="17"/>
      <c r="P48" s="17"/>
    </row>
    <row r="49" spans="12:16">
      <c r="L49" s="45" t="s">
        <v>508</v>
      </c>
      <c r="M49" s="17">
        <f t="shared" ref="M49:M50" si="53">HEX2DEC(L49)</f>
        <v>39797</v>
      </c>
      <c r="N49" s="46">
        <f t="shared" ref="N49" si="54">M49*$B$2</f>
        <v>3225.3478650000002</v>
      </c>
      <c r="O49" s="46">
        <f t="shared" ref="O49" si="55">N49+N50</f>
        <v>256025.34786499999</v>
      </c>
      <c r="P49" s="46">
        <f t="shared" ref="P49" si="56">IF(O49-O53&gt;0,O49-O53, O53-O49)</f>
        <v>6.5646450000058394</v>
      </c>
    </row>
    <row r="50" spans="12:16">
      <c r="L50" s="45" t="s">
        <v>439</v>
      </c>
      <c r="M50" s="17">
        <f t="shared" si="53"/>
        <v>80</v>
      </c>
      <c r="N50" s="46">
        <f t="shared" ref="N50" si="57">(M50-1)*$B$3</f>
        <v>252800</v>
      </c>
      <c r="P50" s="17">
        <f t="shared" ref="P50" si="58">M54-M50</f>
        <v>0</v>
      </c>
    </row>
    <row r="51" spans="12:16">
      <c r="L51" s="45" t="s">
        <v>435</v>
      </c>
      <c r="M51" s="17"/>
      <c r="P51" s="17"/>
    </row>
    <row r="52" spans="12:16">
      <c r="L52" s="45" t="s">
        <v>436</v>
      </c>
      <c r="M52" s="17"/>
      <c r="P52" s="17"/>
    </row>
    <row r="53" spans="12:16">
      <c r="L53" s="45" t="s">
        <v>509</v>
      </c>
      <c r="M53" s="17">
        <f t="shared" ref="M53:M54" si="59">HEX2DEC(L53)</f>
        <v>39878</v>
      </c>
      <c r="N53" s="46">
        <f t="shared" ref="N53" si="60">M53*$B$2</f>
        <v>3231.9125100000001</v>
      </c>
      <c r="O53" s="46">
        <f t="shared" ref="O53" si="61">N53+N54</f>
        <v>256031.91250999999</v>
      </c>
      <c r="P53" s="17"/>
    </row>
    <row r="54" spans="12:16">
      <c r="L54" s="45" t="s">
        <v>439</v>
      </c>
      <c r="M54" s="17">
        <f t="shared" si="59"/>
        <v>80</v>
      </c>
      <c r="N54" s="46">
        <f t="shared" ref="N54" si="62">(M54-1)*$B$3</f>
        <v>252800</v>
      </c>
      <c r="P54" s="17"/>
    </row>
    <row r="55" spans="12:16">
      <c r="L55" s="45" t="s">
        <v>435</v>
      </c>
      <c r="M55" s="17"/>
      <c r="P55" s="17"/>
    </row>
    <row r="56" spans="12:16">
      <c r="L56" s="45" t="s">
        <v>437</v>
      </c>
      <c r="M56" s="17"/>
      <c r="P56" s="17"/>
    </row>
    <row r="57" spans="12:16">
      <c r="L57" s="45" t="s">
        <v>510</v>
      </c>
      <c r="M57" s="17">
        <f t="shared" ref="M57:M58" si="63">HEX2DEC(L57)</f>
        <v>31428</v>
      </c>
      <c r="N57" s="46">
        <f t="shared" ref="N57" si="64">M57*$B$2</f>
        <v>2547.0822600000001</v>
      </c>
      <c r="O57" s="46">
        <f t="shared" ref="O57" si="65">N57+N58</f>
        <v>220147.08226</v>
      </c>
      <c r="P57" s="46">
        <f t="shared" ref="P57" si="66">IF(O57-O61&gt;0,O57-O61, O61-O57)</f>
        <v>6.4836000000068452</v>
      </c>
    </row>
    <row r="58" spans="12:16">
      <c r="L58" s="45" t="s">
        <v>511</v>
      </c>
      <c r="M58" s="17">
        <f t="shared" si="63"/>
        <v>69</v>
      </c>
      <c r="N58" s="46">
        <f t="shared" ref="N58" si="67">(M58-1)*$B$3</f>
        <v>217600</v>
      </c>
      <c r="P58" s="17">
        <f t="shared" ref="P58" si="68">M62-M58</f>
        <v>0</v>
      </c>
    </row>
    <row r="59" spans="12:16">
      <c r="L59" s="45" t="s">
        <v>435</v>
      </c>
      <c r="M59" s="17"/>
      <c r="P59" s="17"/>
    </row>
    <row r="60" spans="12:16">
      <c r="L60" s="45" t="s">
        <v>436</v>
      </c>
      <c r="M60" s="17"/>
      <c r="P60" s="17"/>
    </row>
    <row r="61" spans="12:16">
      <c r="L61" s="45" t="s">
        <v>512</v>
      </c>
      <c r="M61" s="17">
        <f t="shared" ref="M61:M62" si="69">HEX2DEC(L61)</f>
        <v>31508</v>
      </c>
      <c r="N61" s="46">
        <f t="shared" ref="N61" si="70">M61*$B$2</f>
        <v>2553.5658600000002</v>
      </c>
      <c r="O61" s="46">
        <f t="shared" ref="O61" si="71">N61+N62</f>
        <v>220153.56586</v>
      </c>
      <c r="P61" s="17"/>
    </row>
    <row r="62" spans="12:16">
      <c r="L62" s="45" t="s">
        <v>511</v>
      </c>
      <c r="M62" s="17">
        <f t="shared" si="69"/>
        <v>69</v>
      </c>
      <c r="N62" s="46">
        <f t="shared" ref="N62" si="72">(M62-1)*$B$3</f>
        <v>217600</v>
      </c>
      <c r="P62" s="17"/>
    </row>
    <row r="63" spans="12:16">
      <c r="L63" s="45" t="s">
        <v>435</v>
      </c>
      <c r="M63" s="17"/>
      <c r="P63" s="17"/>
    </row>
    <row r="64" spans="12:16">
      <c r="L64" s="45" t="s">
        <v>437</v>
      </c>
      <c r="M64" s="17"/>
      <c r="P64" s="17"/>
    </row>
    <row r="65" spans="12:16">
      <c r="L65" s="45" t="s">
        <v>513</v>
      </c>
      <c r="M65" s="17">
        <f t="shared" ref="M65:M66" si="73">HEX2DEC(L65)</f>
        <v>25466</v>
      </c>
      <c r="N65" s="46">
        <f t="shared" ref="N65" si="74">M65*$B$2</f>
        <v>2063.8919700000001</v>
      </c>
      <c r="O65" s="46">
        <f t="shared" ref="O65" si="75">N65+N66</f>
        <v>491663.89197</v>
      </c>
      <c r="P65" s="46">
        <f t="shared" ref="P65" si="76">IF(O65-O69&gt;0,O65-O69, O69-O65)</f>
        <v>6.4835999999777414</v>
      </c>
    </row>
    <row r="66" spans="12:16">
      <c r="L66" s="45" t="s">
        <v>514</v>
      </c>
      <c r="M66" s="17">
        <f t="shared" si="73"/>
        <v>154</v>
      </c>
      <c r="N66" s="46">
        <f t="shared" ref="N66" si="77">(M66-1)*$B$3</f>
        <v>489600</v>
      </c>
      <c r="P66" s="17">
        <f t="shared" ref="P66" si="78">M70-M66</f>
        <v>0</v>
      </c>
    </row>
    <row r="67" spans="12:16">
      <c r="L67" s="45" t="s">
        <v>435</v>
      </c>
      <c r="M67" s="17"/>
      <c r="P67" s="17"/>
    </row>
    <row r="68" spans="12:16">
      <c r="L68" s="45" t="s">
        <v>436</v>
      </c>
      <c r="M68" s="17"/>
      <c r="P68" s="17"/>
    </row>
    <row r="69" spans="12:16">
      <c r="L69" s="45" t="s">
        <v>515</v>
      </c>
      <c r="M69" s="17">
        <f t="shared" ref="M69:M70" si="79">HEX2DEC(L69)</f>
        <v>25546</v>
      </c>
      <c r="N69" s="46">
        <f t="shared" ref="N69" si="80">M69*$B$2</f>
        <v>2070.3755700000002</v>
      </c>
      <c r="O69" s="46">
        <f t="shared" ref="O69" si="81">N69+N70</f>
        <v>491670.37556999997</v>
      </c>
      <c r="P69" s="17"/>
    </row>
    <row r="70" spans="12:16">
      <c r="L70" s="45" t="s">
        <v>514</v>
      </c>
      <c r="M70" s="17">
        <f t="shared" si="79"/>
        <v>154</v>
      </c>
      <c r="N70" s="46">
        <f t="shared" ref="N70" si="82">(M70-1)*$B$3</f>
        <v>489600</v>
      </c>
      <c r="P70" s="17"/>
    </row>
    <row r="71" spans="12:16">
      <c r="L71" s="45" t="s">
        <v>435</v>
      </c>
      <c r="M71" s="17"/>
      <c r="P71" s="17"/>
    </row>
    <row r="72" spans="12:16">
      <c r="L72" s="45" t="s">
        <v>437</v>
      </c>
      <c r="M72" s="17"/>
      <c r="P72" s="17"/>
    </row>
    <row r="73" spans="12:16">
      <c r="L73" s="45" t="s">
        <v>516</v>
      </c>
      <c r="M73" s="17">
        <f t="shared" ref="M73:M74" si="83">HEX2DEC(L73)</f>
        <v>18199</v>
      </c>
      <c r="N73" s="46">
        <f t="shared" ref="N73" si="84">M73*$B$2</f>
        <v>1474.9379550000001</v>
      </c>
      <c r="O73" s="46">
        <f t="shared" ref="O73" si="85">N73+N74</f>
        <v>433474.93795499997</v>
      </c>
      <c r="P73" s="46">
        <f t="shared" ref="P73" si="86">IF(O73-O77&gt;0,O73-O77, O77-O73)</f>
        <v>6.5646450000349432</v>
      </c>
    </row>
    <row r="74" spans="12:16">
      <c r="L74" s="45" t="s">
        <v>517</v>
      </c>
      <c r="M74" s="17">
        <f t="shared" si="83"/>
        <v>136</v>
      </c>
      <c r="N74" s="46">
        <f t="shared" ref="N74" si="87">(M74-1)*$B$3</f>
        <v>432000</v>
      </c>
      <c r="P74" s="17">
        <f t="shared" ref="P74" si="88">M78-M74</f>
        <v>0</v>
      </c>
    </row>
    <row r="75" spans="12:16">
      <c r="L75" s="45" t="s">
        <v>435</v>
      </c>
      <c r="M75" s="17"/>
      <c r="P75" s="17"/>
    </row>
    <row r="76" spans="12:16">
      <c r="L76" s="45" t="s">
        <v>436</v>
      </c>
      <c r="M76" s="17"/>
      <c r="P76" s="17"/>
    </row>
    <row r="77" spans="12:16">
      <c r="L77" s="45" t="s">
        <v>518</v>
      </c>
      <c r="M77" s="17">
        <f t="shared" ref="M77:M78" si="89">HEX2DEC(L77)</f>
        <v>18280</v>
      </c>
      <c r="N77" s="46">
        <f t="shared" ref="N77" si="90">M77*$B$2</f>
        <v>1481.5026</v>
      </c>
      <c r="O77" s="46">
        <f t="shared" ref="O77" si="91">N77+N78</f>
        <v>433481.50260000001</v>
      </c>
      <c r="P77" s="17"/>
    </row>
    <row r="78" spans="12:16">
      <c r="L78" s="45" t="s">
        <v>517</v>
      </c>
      <c r="M78" s="17">
        <f t="shared" si="89"/>
        <v>136</v>
      </c>
      <c r="N78" s="46">
        <f t="shared" ref="N78" si="92">(M78-1)*$B$3</f>
        <v>432000</v>
      </c>
      <c r="P78" s="17"/>
    </row>
    <row r="79" spans="12:16">
      <c r="L79" s="45" t="s">
        <v>435</v>
      </c>
      <c r="M79" s="17"/>
      <c r="P79" s="17"/>
    </row>
    <row r="80" spans="12:16">
      <c r="L80" s="45" t="s">
        <v>437</v>
      </c>
      <c r="M80" s="17"/>
      <c r="P80" s="17"/>
    </row>
    <row r="81" spans="12:16">
      <c r="L81" s="45" t="s">
        <v>519</v>
      </c>
      <c r="M81" s="17">
        <f t="shared" ref="M81:M82" si="93">HEX2DEC(L81)</f>
        <v>18395</v>
      </c>
      <c r="N81" s="46">
        <f t="shared" ref="N81" si="94">M81*$B$2</f>
        <v>1490.8227750000001</v>
      </c>
      <c r="O81" s="46">
        <f t="shared" ref="O81" si="95">N81+N82</f>
        <v>711890.82277500001</v>
      </c>
      <c r="P81" s="46">
        <f t="shared" ref="P81" si="96">IF(O81-O85&gt;0,O81-O85, O85-O81)</f>
        <v>6.6456900000339374</v>
      </c>
    </row>
    <row r="82" spans="12:16">
      <c r="L82" s="45" t="s">
        <v>520</v>
      </c>
      <c r="M82" s="17">
        <f t="shared" si="93"/>
        <v>223</v>
      </c>
      <c r="N82" s="46">
        <f t="shared" ref="N82" si="97">(M82-1)*$B$3</f>
        <v>710400</v>
      </c>
      <c r="P82" s="17">
        <f t="shared" ref="P82" si="98">M86-M82</f>
        <v>0</v>
      </c>
    </row>
    <row r="83" spans="12:16">
      <c r="L83" s="45" t="s">
        <v>435</v>
      </c>
      <c r="M83" s="17"/>
      <c r="P83" s="17"/>
    </row>
    <row r="84" spans="12:16">
      <c r="L84" s="45" t="s">
        <v>436</v>
      </c>
      <c r="M84" s="17"/>
      <c r="P84" s="17"/>
    </row>
    <row r="85" spans="12:16">
      <c r="L85" s="45" t="s">
        <v>521</v>
      </c>
      <c r="M85" s="17">
        <f t="shared" ref="M85:M86" si="99">HEX2DEC(L85)</f>
        <v>18477</v>
      </c>
      <c r="N85" s="46">
        <f t="shared" ref="N85" si="100">M85*$B$2</f>
        <v>1497.4684650000002</v>
      </c>
      <c r="O85" s="46">
        <f t="shared" ref="O85" si="101">N85+N86</f>
        <v>711897.46846500004</v>
      </c>
      <c r="P85" s="17"/>
    </row>
    <row r="86" spans="12:16">
      <c r="L86" s="45" t="s">
        <v>520</v>
      </c>
      <c r="M86" s="17">
        <f t="shared" si="99"/>
        <v>223</v>
      </c>
      <c r="N86" s="46">
        <f t="shared" ref="N86" si="102">(M86-1)*$B$3</f>
        <v>710400</v>
      </c>
      <c r="P86" s="17"/>
    </row>
    <row r="87" spans="12:16">
      <c r="L87" s="45" t="s">
        <v>435</v>
      </c>
      <c r="M87" s="17"/>
      <c r="P87" s="17"/>
    </row>
    <row r="88" spans="12:16">
      <c r="L88" s="45" t="s">
        <v>437</v>
      </c>
      <c r="M88" s="17"/>
      <c r="P88" s="17"/>
    </row>
    <row r="89" spans="12:16">
      <c r="L89" s="45" t="s">
        <v>522</v>
      </c>
      <c r="M89" s="17">
        <f t="shared" ref="M89:M90" si="103">HEX2DEC(L89)</f>
        <v>9903</v>
      </c>
      <c r="N89" s="46">
        <f t="shared" ref="N89" si="104">M89*$B$2</f>
        <v>802.58863500000007</v>
      </c>
      <c r="O89" s="46">
        <f t="shared" ref="O89" si="105">N89+N90</f>
        <v>493602.58863499999</v>
      </c>
      <c r="P89" s="46">
        <f t="shared" ref="P89" si="106">IF(O89-O93&gt;0,O89-O93, O93-O89)</f>
        <v>6.4836000000359491</v>
      </c>
    </row>
    <row r="90" spans="12:16">
      <c r="L90" s="45" t="s">
        <v>444</v>
      </c>
      <c r="M90" s="17">
        <f t="shared" si="103"/>
        <v>155</v>
      </c>
      <c r="N90" s="46">
        <f t="shared" ref="N90" si="107">(M90-1)*$B$3</f>
        <v>492800</v>
      </c>
      <c r="P90" s="17">
        <f t="shared" ref="P90" si="108">M94-M90</f>
        <v>0</v>
      </c>
    </row>
    <row r="91" spans="12:16">
      <c r="L91" s="45" t="s">
        <v>435</v>
      </c>
      <c r="M91" s="17"/>
      <c r="P91" s="17"/>
    </row>
    <row r="92" spans="12:16">
      <c r="L92" s="45" t="s">
        <v>436</v>
      </c>
      <c r="M92" s="17"/>
      <c r="P92" s="17"/>
    </row>
    <row r="93" spans="12:16">
      <c r="L93" s="45" t="s">
        <v>523</v>
      </c>
      <c r="M93" s="17">
        <f t="shared" ref="M93:M94" si="109">HEX2DEC(L93)</f>
        <v>9983</v>
      </c>
      <c r="N93" s="46">
        <f t="shared" ref="N93" si="110">M93*$B$2</f>
        <v>809.07223500000009</v>
      </c>
      <c r="O93" s="46">
        <f t="shared" ref="O93" si="111">N93+N94</f>
        <v>493609.07223500003</v>
      </c>
      <c r="P93" s="17"/>
    </row>
    <row r="94" spans="12:16">
      <c r="L94" s="45" t="s">
        <v>444</v>
      </c>
      <c r="M94" s="17">
        <f t="shared" si="109"/>
        <v>155</v>
      </c>
      <c r="N94" s="46">
        <f t="shared" ref="N94" si="112">(M94-1)*$B$3</f>
        <v>492800</v>
      </c>
      <c r="P94" s="17"/>
    </row>
    <row r="95" spans="12:16">
      <c r="L95" s="45" t="s">
        <v>435</v>
      </c>
      <c r="M95" s="17"/>
      <c r="P95" s="17"/>
    </row>
    <row r="96" spans="12:16">
      <c r="L96" s="45" t="s">
        <v>437</v>
      </c>
      <c r="M96" s="17"/>
      <c r="P96" s="17"/>
    </row>
    <row r="97" spans="12:16">
      <c r="L97" s="45" t="s">
        <v>524</v>
      </c>
      <c r="M97" s="17">
        <f t="shared" ref="M97:M98" si="113">HEX2DEC(L97)</f>
        <v>26075</v>
      </c>
      <c r="N97" s="46">
        <f t="shared" ref="N97" si="114">M97*$B$2</f>
        <v>2113.2483750000001</v>
      </c>
      <c r="O97" s="46">
        <f t="shared" ref="O97" si="115">N97+N98</f>
        <v>261313.248375</v>
      </c>
      <c r="P97" s="46">
        <f t="shared" ref="P97" si="116">IF(O97-O101&gt;0,O97-O101, O101-O97)</f>
        <v>6.5646450000058394</v>
      </c>
    </row>
    <row r="98" spans="12:16">
      <c r="L98" s="45" t="s">
        <v>441</v>
      </c>
      <c r="M98" s="17">
        <f t="shared" si="113"/>
        <v>82</v>
      </c>
      <c r="N98" s="46">
        <f t="shared" ref="N98" si="117">(M98-1)*$B$3</f>
        <v>259200</v>
      </c>
      <c r="P98" s="17">
        <f t="shared" ref="P98" si="118">M102-M98</f>
        <v>0</v>
      </c>
    </row>
    <row r="99" spans="12:16">
      <c r="L99" s="45" t="s">
        <v>435</v>
      </c>
      <c r="M99" s="17"/>
      <c r="P99" s="17"/>
    </row>
    <row r="100" spans="12:16">
      <c r="L100" s="45" t="s">
        <v>436</v>
      </c>
      <c r="M100" s="17"/>
      <c r="P100" s="17"/>
    </row>
    <row r="101" spans="12:16">
      <c r="L101" s="45" t="s">
        <v>525</v>
      </c>
      <c r="M101" s="17">
        <f t="shared" ref="M101:M102" si="119">HEX2DEC(L101)</f>
        <v>26156</v>
      </c>
      <c r="N101" s="46">
        <f t="shared" ref="N101" si="120">M101*$B$2</f>
        <v>2119.8130200000001</v>
      </c>
      <c r="O101" s="46">
        <f t="shared" ref="O101" si="121">N101+N102</f>
        <v>261319.81302</v>
      </c>
      <c r="P101" s="17"/>
    </row>
    <row r="102" spans="12:16">
      <c r="L102" s="45" t="s">
        <v>441</v>
      </c>
      <c r="M102" s="17">
        <f t="shared" si="119"/>
        <v>82</v>
      </c>
      <c r="N102" s="46">
        <f t="shared" ref="N102" si="122">(M102-1)*$B$3</f>
        <v>259200</v>
      </c>
      <c r="P102" s="17"/>
    </row>
    <row r="103" spans="12:16">
      <c r="L103" s="45" t="s">
        <v>435</v>
      </c>
      <c r="M103" s="17"/>
      <c r="P103" s="17"/>
    </row>
    <row r="104" spans="12:16">
      <c r="L104" s="45" t="s">
        <v>437</v>
      </c>
      <c r="M104" s="17"/>
      <c r="P104" s="17"/>
    </row>
    <row r="105" spans="12:16">
      <c r="L105" s="45" t="s">
        <v>526</v>
      </c>
      <c r="M105" s="17">
        <f t="shared" ref="M105:M106" si="123">HEX2DEC(L105)</f>
        <v>31194</v>
      </c>
      <c r="N105" s="46">
        <f t="shared" ref="N105" si="124">M105*$B$2</f>
        <v>2528.1177300000004</v>
      </c>
      <c r="O105" s="46">
        <f t="shared" ref="O105" si="125">N105+N106</f>
        <v>92128.117729999998</v>
      </c>
      <c r="P105" s="46">
        <f t="shared" ref="P105" si="126">IF(O105-O109&gt;0,O105-O109, O109-O105)</f>
        <v>6.4836000000068452</v>
      </c>
    </row>
    <row r="106" spans="12:16">
      <c r="L106" s="45" t="s">
        <v>527</v>
      </c>
      <c r="M106" s="17">
        <f t="shared" si="123"/>
        <v>29</v>
      </c>
      <c r="N106" s="46">
        <f t="shared" ref="N106" si="127">(M106-1)*$B$3</f>
        <v>89600</v>
      </c>
      <c r="P106" s="17">
        <f t="shared" ref="P106" si="128">M110-M106</f>
        <v>0</v>
      </c>
    </row>
    <row r="107" spans="12:16">
      <c r="L107" s="45" t="s">
        <v>435</v>
      </c>
      <c r="M107" s="17"/>
      <c r="P107" s="17"/>
    </row>
    <row r="108" spans="12:16">
      <c r="L108" s="45" t="s">
        <v>436</v>
      </c>
      <c r="M108" s="17"/>
      <c r="P108" s="17"/>
    </row>
    <row r="109" spans="12:16">
      <c r="L109" s="45" t="s">
        <v>528</v>
      </c>
      <c r="M109" s="17">
        <f t="shared" ref="M109:M110" si="129">HEX2DEC(L109)</f>
        <v>31274</v>
      </c>
      <c r="N109" s="46">
        <f t="shared" ref="N109" si="130">M109*$B$2</f>
        <v>2534.60133</v>
      </c>
      <c r="O109" s="46">
        <f t="shared" ref="O109" si="131">N109+N110</f>
        <v>92134.601330000005</v>
      </c>
      <c r="P109" s="17"/>
    </row>
    <row r="110" spans="12:16">
      <c r="L110" s="45" t="s">
        <v>527</v>
      </c>
      <c r="M110" s="17">
        <f t="shared" si="129"/>
        <v>29</v>
      </c>
      <c r="N110" s="46">
        <f t="shared" ref="N110" si="132">(M110-1)*$B$3</f>
        <v>89600</v>
      </c>
      <c r="P110" s="17"/>
    </row>
    <row r="111" spans="12:16">
      <c r="L111" s="45" t="s">
        <v>435</v>
      </c>
      <c r="M111" s="17"/>
      <c r="P111" s="17"/>
    </row>
    <row r="112" spans="12:16">
      <c r="L112" s="45" t="s">
        <v>437</v>
      </c>
      <c r="M112" s="17"/>
      <c r="P112" s="17"/>
    </row>
    <row r="113" spans="12:16">
      <c r="L113" s="45" t="s">
        <v>529</v>
      </c>
      <c r="M113" s="17">
        <f t="shared" ref="M113:M114" si="133">HEX2DEC(L113)</f>
        <v>21492</v>
      </c>
      <c r="N113" s="46">
        <f t="shared" ref="N113" si="134">M113*$B$2</f>
        <v>1741.8191400000001</v>
      </c>
      <c r="O113" s="46">
        <f t="shared" ref="O113" si="135">N113+N114</f>
        <v>267341.81913999998</v>
      </c>
      <c r="P113" s="46">
        <f t="shared" ref="P113" si="136">IF(O113-O117&gt;0,O113-O117, O117-O113)</f>
        <v>6.5646450000349432</v>
      </c>
    </row>
    <row r="114" spans="12:16">
      <c r="L114" s="45" t="s">
        <v>530</v>
      </c>
      <c r="M114" s="17">
        <f t="shared" si="133"/>
        <v>84</v>
      </c>
      <c r="N114" s="46">
        <f t="shared" ref="N114" si="137">(M114-1)*$B$3</f>
        <v>265600</v>
      </c>
      <c r="P114" s="17">
        <f t="shared" ref="P114" si="138">M118-M114</f>
        <v>0</v>
      </c>
    </row>
    <row r="115" spans="12:16">
      <c r="L115" s="45" t="s">
        <v>435</v>
      </c>
      <c r="M115" s="17"/>
      <c r="P115" s="17"/>
    </row>
    <row r="116" spans="12:16">
      <c r="L116" s="45" t="s">
        <v>436</v>
      </c>
      <c r="M116" s="17"/>
      <c r="P116" s="17"/>
    </row>
    <row r="117" spans="12:16">
      <c r="L117" s="45" t="s">
        <v>531</v>
      </c>
      <c r="M117" s="17">
        <f t="shared" ref="M117:M118" si="139">HEX2DEC(L117)</f>
        <v>21573</v>
      </c>
      <c r="N117" s="46">
        <f t="shared" ref="N117" si="140">M117*$B$2</f>
        <v>1748.3837850000002</v>
      </c>
      <c r="O117" s="46">
        <f t="shared" ref="O117" si="141">N117+N118</f>
        <v>267348.38378500001</v>
      </c>
      <c r="P117" s="17"/>
    </row>
    <row r="118" spans="12:16">
      <c r="L118" s="45" t="s">
        <v>530</v>
      </c>
      <c r="M118" s="17">
        <f t="shared" si="139"/>
        <v>84</v>
      </c>
      <c r="N118" s="46">
        <f t="shared" ref="N118" si="142">(M118-1)*$B$3</f>
        <v>265600</v>
      </c>
      <c r="P118" s="17"/>
    </row>
    <row r="119" spans="12:16">
      <c r="L119" s="45" t="s">
        <v>435</v>
      </c>
      <c r="M119" s="17"/>
      <c r="P119" s="17"/>
    </row>
    <row r="120" spans="12:16">
      <c r="L120" s="45" t="s">
        <v>437</v>
      </c>
      <c r="M120" s="17"/>
      <c r="P120" s="17"/>
    </row>
    <row r="121" spans="12:16">
      <c r="L121" s="45" t="s">
        <v>532</v>
      </c>
      <c r="M121" s="17">
        <f t="shared" ref="M121:M122" si="143">HEX2DEC(L121)</f>
        <v>40213</v>
      </c>
      <c r="N121" s="46">
        <f t="shared" ref="N121" si="144">M121*$B$2</f>
        <v>3259.0625850000001</v>
      </c>
      <c r="O121" s="46">
        <f t="shared" ref="O121" si="145">N121+N122</f>
        <v>304059.06258500001</v>
      </c>
      <c r="P121" s="46">
        <f t="shared" ref="P121" si="146">IF(O121-O125&gt;0,O121-O125, O125-O121)</f>
        <v>6.5646449999767356</v>
      </c>
    </row>
    <row r="122" spans="12:16">
      <c r="L122" s="45" t="s">
        <v>533</v>
      </c>
      <c r="M122" s="17">
        <f t="shared" si="143"/>
        <v>95</v>
      </c>
      <c r="N122" s="46">
        <f t="shared" ref="N122" si="147">(M122-1)*$B$3</f>
        <v>300800</v>
      </c>
      <c r="P122" s="17">
        <f t="shared" ref="P122" si="148">M126-M122</f>
        <v>0</v>
      </c>
    </row>
    <row r="123" spans="12:16">
      <c r="L123" s="45" t="s">
        <v>435</v>
      </c>
      <c r="M123" s="17"/>
      <c r="P123" s="17"/>
    </row>
    <row r="124" spans="12:16">
      <c r="L124" s="45" t="s">
        <v>490</v>
      </c>
      <c r="M124" s="17"/>
      <c r="P124" s="17"/>
    </row>
    <row r="125" spans="12:16">
      <c r="L125" s="45" t="s">
        <v>534</v>
      </c>
      <c r="M125" s="17">
        <f t="shared" ref="M125:M126" si="149">HEX2DEC(L125)</f>
        <v>40294</v>
      </c>
      <c r="N125" s="46">
        <f t="shared" ref="N125" si="150">M125*$B$2</f>
        <v>3265.6272300000001</v>
      </c>
      <c r="O125" s="46">
        <f t="shared" ref="O125" si="151">N125+N126</f>
        <v>304065.62722999998</v>
      </c>
      <c r="P125" s="17"/>
    </row>
    <row r="126" spans="12:16">
      <c r="L126" s="45" t="s">
        <v>533</v>
      </c>
      <c r="M126" s="17">
        <f t="shared" si="149"/>
        <v>95</v>
      </c>
      <c r="N126" s="46">
        <f t="shared" ref="N126" si="152">(M126-1)*$B$3</f>
        <v>300800</v>
      </c>
      <c r="P126" s="17"/>
    </row>
    <row r="127" spans="12:16">
      <c r="L127" s="45" t="s">
        <v>435</v>
      </c>
      <c r="M127" s="17"/>
      <c r="P127" s="17"/>
    </row>
    <row r="128" spans="12:16">
      <c r="L128" s="45" t="s">
        <v>437</v>
      </c>
      <c r="M128" s="17"/>
      <c r="P128" s="17"/>
    </row>
    <row r="129" spans="12:16">
      <c r="L129" s="45" t="s">
        <v>535</v>
      </c>
      <c r="M129" s="17">
        <f t="shared" ref="M129:M130" si="153">HEX2DEC(L129)</f>
        <v>17065</v>
      </c>
      <c r="N129" s="46">
        <f t="shared" ref="N129" si="154">M129*$B$2</f>
        <v>1383.0329250000002</v>
      </c>
      <c r="O129" s="46">
        <f t="shared" ref="O129" si="155">N129+N130</f>
        <v>503783.03292500001</v>
      </c>
      <c r="P129" s="46">
        <f t="shared" ref="P129" si="156">IF(O129-O133&gt;0,O129-O133, O133-O129)</f>
        <v>6.321509999979753</v>
      </c>
    </row>
    <row r="130" spans="12:16">
      <c r="L130" s="45" t="s">
        <v>536</v>
      </c>
      <c r="M130" s="17">
        <f t="shared" si="153"/>
        <v>158</v>
      </c>
      <c r="N130" s="46">
        <f t="shared" ref="N130" si="157">(M130-1)*$B$3</f>
        <v>502400</v>
      </c>
      <c r="P130" s="17">
        <f t="shared" ref="P130" si="158">M134-M130</f>
        <v>0</v>
      </c>
    </row>
    <row r="131" spans="12:16">
      <c r="L131" s="45" t="s">
        <v>435</v>
      </c>
      <c r="M131" s="17"/>
      <c r="P131" s="17"/>
    </row>
    <row r="132" spans="12:16">
      <c r="L132" s="45" t="s">
        <v>436</v>
      </c>
      <c r="M132" s="17"/>
      <c r="P132" s="17"/>
    </row>
    <row r="133" spans="12:16">
      <c r="L133" s="45" t="s">
        <v>537</v>
      </c>
      <c r="M133" s="17">
        <f t="shared" ref="M133:M134" si="159">HEX2DEC(L133)</f>
        <v>17143</v>
      </c>
      <c r="N133" s="46">
        <f t="shared" ref="N133" si="160">M133*$B$2</f>
        <v>1389.3544350000002</v>
      </c>
      <c r="O133" s="46">
        <f t="shared" ref="O133" si="161">N133+N134</f>
        <v>503789.35443499999</v>
      </c>
      <c r="P133" s="17"/>
    </row>
    <row r="134" spans="12:16">
      <c r="L134" s="45" t="s">
        <v>536</v>
      </c>
      <c r="M134" s="17">
        <f t="shared" si="159"/>
        <v>158</v>
      </c>
      <c r="N134" s="46">
        <f t="shared" ref="N134" si="162">(M134-1)*$B$3</f>
        <v>502400</v>
      </c>
      <c r="P134" s="17"/>
    </row>
    <row r="135" spans="12:16">
      <c r="L135" s="45" t="s">
        <v>435</v>
      </c>
      <c r="M135" s="17"/>
      <c r="P135" s="17"/>
    </row>
    <row r="136" spans="12:16">
      <c r="L136" s="45" t="s">
        <v>437</v>
      </c>
      <c r="M136" s="17"/>
      <c r="P136" s="17"/>
    </row>
    <row r="137" spans="12:16">
      <c r="L137" s="45" t="s">
        <v>538</v>
      </c>
      <c r="M137" s="17">
        <f t="shared" ref="M137:M138" si="163">HEX2DEC(L137)</f>
        <v>22183</v>
      </c>
      <c r="N137" s="46">
        <f t="shared" ref="N137" si="164">M137*$B$2</f>
        <v>1797.8212350000001</v>
      </c>
      <c r="O137" s="46">
        <f t="shared" ref="O137" si="165">N137+N138</f>
        <v>299397.82123499998</v>
      </c>
      <c r="P137" s="46">
        <f t="shared" ref="P137" si="166">IF(O137-O141&gt;0,O137-O141, O141-O137)</f>
        <v>6.4836000000359491</v>
      </c>
    </row>
    <row r="138" spans="12:16">
      <c r="L138" s="45" t="s">
        <v>539</v>
      </c>
      <c r="M138" s="17">
        <f t="shared" si="163"/>
        <v>94</v>
      </c>
      <c r="N138" s="46">
        <f t="shared" ref="N138" si="167">(M138-1)*$B$3</f>
        <v>297600</v>
      </c>
      <c r="P138" s="17">
        <f t="shared" ref="P138" si="168">M142-M138</f>
        <v>0</v>
      </c>
    </row>
    <row r="139" spans="12:16">
      <c r="L139" s="45" t="s">
        <v>435</v>
      </c>
      <c r="M139" s="17"/>
      <c r="P139" s="17"/>
    </row>
    <row r="140" spans="12:16">
      <c r="L140" s="45" t="s">
        <v>436</v>
      </c>
      <c r="M140" s="17"/>
      <c r="P140" s="17"/>
    </row>
    <row r="141" spans="12:16">
      <c r="L141" s="45" t="s">
        <v>540</v>
      </c>
      <c r="M141" s="17">
        <f t="shared" ref="M141:M142" si="169">HEX2DEC(L141)</f>
        <v>22263</v>
      </c>
      <c r="N141" s="46">
        <f t="shared" ref="N141" si="170">M141*$B$2</f>
        <v>1804.3048350000001</v>
      </c>
      <c r="O141" s="46">
        <f t="shared" ref="O141" si="171">N141+N142</f>
        <v>299404.30483500002</v>
      </c>
      <c r="P141" s="17"/>
    </row>
    <row r="142" spans="12:16">
      <c r="L142" s="45" t="s">
        <v>539</v>
      </c>
      <c r="M142" s="17">
        <f t="shared" si="169"/>
        <v>94</v>
      </c>
      <c r="N142" s="46">
        <f t="shared" ref="N142" si="172">(M142-1)*$B$3</f>
        <v>297600</v>
      </c>
      <c r="P142" s="17"/>
    </row>
    <row r="143" spans="12:16">
      <c r="L143" s="45" t="s">
        <v>435</v>
      </c>
      <c r="M143" s="17"/>
      <c r="P143" s="17"/>
    </row>
    <row r="144" spans="12:16">
      <c r="L144" s="45" t="s">
        <v>437</v>
      </c>
      <c r="M144" s="17"/>
      <c r="P144" s="17"/>
    </row>
    <row r="145" spans="12:16">
      <c r="L145" s="45" t="s">
        <v>541</v>
      </c>
      <c r="M145" s="17">
        <f t="shared" ref="M145:M146" si="173">HEX2DEC(L145)</f>
        <v>1366</v>
      </c>
      <c r="N145" s="46">
        <f t="shared" ref="N145" si="174">M145*$B$2</f>
        <v>110.70747000000001</v>
      </c>
      <c r="O145" s="46">
        <f t="shared" ref="O145" si="175">N145+N146</f>
        <v>371310.70747000002</v>
      </c>
      <c r="P145" s="46">
        <f t="shared" ref="P145" si="176">IF(O145-O149&gt;0,O145-O149, O149-O145)</f>
        <v>6.5646449999767356</v>
      </c>
    </row>
    <row r="146" spans="12:16">
      <c r="L146" s="45" t="s">
        <v>542</v>
      </c>
      <c r="M146" s="17">
        <f t="shared" si="173"/>
        <v>117</v>
      </c>
      <c r="N146" s="46">
        <f t="shared" ref="N146" si="177">(M146-1)*$B$3</f>
        <v>371200</v>
      </c>
      <c r="P146" s="17">
        <f t="shared" ref="P146" si="178">M150-M146</f>
        <v>0</v>
      </c>
    </row>
    <row r="147" spans="12:16">
      <c r="L147" s="45" t="s">
        <v>435</v>
      </c>
      <c r="M147" s="17"/>
      <c r="P147" s="17"/>
    </row>
    <row r="148" spans="12:16">
      <c r="L148" s="45" t="s">
        <v>436</v>
      </c>
      <c r="M148" s="17"/>
      <c r="P148" s="17"/>
    </row>
    <row r="149" spans="12:16">
      <c r="L149" s="45" t="s">
        <v>543</v>
      </c>
      <c r="M149" s="17">
        <f t="shared" ref="M149:M150" si="179">HEX2DEC(L149)</f>
        <v>1447</v>
      </c>
      <c r="N149" s="46">
        <f t="shared" ref="N149" si="180">M149*$B$2</f>
        <v>117.27211500000001</v>
      </c>
      <c r="O149" s="46">
        <f t="shared" ref="O149" si="181">N149+N150</f>
        <v>371317.272115</v>
      </c>
      <c r="P149" s="17"/>
    </row>
    <row r="150" spans="12:16">
      <c r="L150" s="45" t="s">
        <v>542</v>
      </c>
      <c r="M150" s="17">
        <f t="shared" si="179"/>
        <v>117</v>
      </c>
      <c r="N150" s="46">
        <f t="shared" ref="N150" si="182">(M150-1)*$B$3</f>
        <v>371200</v>
      </c>
      <c r="P150" s="17"/>
    </row>
    <row r="151" spans="12:16">
      <c r="L151" s="45" t="s">
        <v>435</v>
      </c>
      <c r="M151" s="17"/>
      <c r="P151" s="17"/>
    </row>
    <row r="152" spans="12:16">
      <c r="L152" s="45" t="s">
        <v>437</v>
      </c>
      <c r="M152" s="17"/>
      <c r="P152" s="17"/>
    </row>
    <row r="153" spans="12:16">
      <c r="L153" s="45" t="s">
        <v>544</v>
      </c>
      <c r="M153" s="17">
        <f t="shared" ref="M153:M154" si="183">HEX2DEC(L153)</f>
        <v>33582</v>
      </c>
      <c r="N153" s="46">
        <f t="shared" ref="N153" si="184">M153*$B$2</f>
        <v>2721.65319</v>
      </c>
      <c r="O153" s="46">
        <f t="shared" ref="O153" si="185">N153+N154</f>
        <v>191521.65319000001</v>
      </c>
      <c r="P153" s="46">
        <f t="shared" ref="P153" si="186">IF(O153-O157&gt;0,O153-O157, O157-O153)</f>
        <v>6.5646449999767356</v>
      </c>
    </row>
    <row r="154" spans="12:16">
      <c r="L154" s="45" t="s">
        <v>545</v>
      </c>
      <c r="M154" s="17">
        <f t="shared" si="183"/>
        <v>60</v>
      </c>
      <c r="N154" s="46">
        <f t="shared" ref="N154" si="187">(M154-1)*$B$3</f>
        <v>188800</v>
      </c>
      <c r="P154" s="17">
        <f t="shared" ref="P154" si="188">M158-M154</f>
        <v>0</v>
      </c>
    </row>
    <row r="155" spans="12:16">
      <c r="L155" s="45" t="s">
        <v>435</v>
      </c>
      <c r="M155" s="17"/>
      <c r="P155" s="17"/>
    </row>
    <row r="156" spans="12:16">
      <c r="L156" s="45" t="s">
        <v>436</v>
      </c>
      <c r="M156" s="17"/>
      <c r="P156" s="17"/>
    </row>
    <row r="157" spans="12:16">
      <c r="L157" s="45" t="s">
        <v>546</v>
      </c>
      <c r="M157" s="17">
        <f t="shared" ref="M157:M158" si="189">HEX2DEC(L157)</f>
        <v>33663</v>
      </c>
      <c r="N157" s="46">
        <f t="shared" ref="N157" si="190">M157*$B$2</f>
        <v>2728.2178350000004</v>
      </c>
      <c r="O157" s="46">
        <f t="shared" ref="O157" si="191">N157+N158</f>
        <v>191528.21783499999</v>
      </c>
      <c r="P157" s="17"/>
    </row>
    <row r="158" spans="12:16">
      <c r="L158" s="45" t="s">
        <v>545</v>
      </c>
      <c r="M158" s="17">
        <f t="shared" si="189"/>
        <v>60</v>
      </c>
      <c r="N158" s="46">
        <f t="shared" ref="N158" si="192">(M158-1)*$B$3</f>
        <v>188800</v>
      </c>
      <c r="P158" s="17"/>
    </row>
    <row r="159" spans="12:16">
      <c r="L159" s="45" t="s">
        <v>435</v>
      </c>
      <c r="M159" s="17"/>
      <c r="P159" s="17"/>
    </row>
    <row r="160" spans="12:16">
      <c r="L160" s="45" t="s">
        <v>437</v>
      </c>
      <c r="M160" s="17"/>
      <c r="P160" s="17"/>
    </row>
    <row r="161" spans="12:16">
      <c r="L161" s="45" t="s">
        <v>547</v>
      </c>
      <c r="M161" s="17">
        <f t="shared" ref="M161:M162" si="193">HEX2DEC(L161)</f>
        <v>35069</v>
      </c>
      <c r="N161" s="46">
        <f t="shared" ref="N161" si="194">M161*$B$2</f>
        <v>2842.167105</v>
      </c>
      <c r="O161" s="46">
        <f t="shared" ref="O161" si="195">N161+N162</f>
        <v>201242.167105</v>
      </c>
      <c r="P161" s="46">
        <f t="shared" ref="P161" si="196">IF(O161-O165&gt;0,O161-O165, O165-O161)</f>
        <v>6.5646450000058394</v>
      </c>
    </row>
    <row r="162" spans="12:16">
      <c r="L162" s="45" t="s">
        <v>443</v>
      </c>
      <c r="M162" s="17">
        <f t="shared" si="193"/>
        <v>63</v>
      </c>
      <c r="N162" s="46">
        <f t="shared" ref="N162" si="197">(M162-1)*$B$3</f>
        <v>198400</v>
      </c>
      <c r="P162" s="17">
        <f t="shared" ref="P162" si="198">M166-M162</f>
        <v>0</v>
      </c>
    </row>
    <row r="163" spans="12:16">
      <c r="L163" s="45" t="s">
        <v>435</v>
      </c>
      <c r="M163" s="17"/>
      <c r="P163" s="17"/>
    </row>
    <row r="164" spans="12:16">
      <c r="L164" s="45" t="s">
        <v>436</v>
      </c>
      <c r="M164" s="17"/>
      <c r="P164" s="17"/>
    </row>
    <row r="165" spans="12:16">
      <c r="L165" s="45" t="s">
        <v>548</v>
      </c>
      <c r="M165" s="17">
        <f t="shared" ref="M165:M166" si="199">HEX2DEC(L165)</f>
        <v>35150</v>
      </c>
      <c r="N165" s="46">
        <f t="shared" ref="N165" si="200">M165*$B$2</f>
        <v>2848.7317500000004</v>
      </c>
      <c r="O165" s="46">
        <f t="shared" ref="O165" si="201">N165+N166</f>
        <v>201248.73175000001</v>
      </c>
      <c r="P165" s="17"/>
    </row>
    <row r="166" spans="12:16">
      <c r="L166" s="45" t="s">
        <v>443</v>
      </c>
      <c r="M166" s="17">
        <f t="shared" si="199"/>
        <v>63</v>
      </c>
      <c r="N166" s="46">
        <f t="shared" ref="N166" si="202">(M166-1)*$B$3</f>
        <v>198400</v>
      </c>
      <c r="P166" s="17"/>
    </row>
    <row r="167" spans="12:16">
      <c r="L167" s="45" t="s">
        <v>435</v>
      </c>
      <c r="M167" s="17"/>
      <c r="P167" s="17"/>
    </row>
    <row r="168" spans="12:16">
      <c r="L168" s="45" t="s">
        <v>437</v>
      </c>
      <c r="M168" s="17"/>
      <c r="P168" s="17"/>
    </row>
    <row r="169" spans="12:16">
      <c r="L169" s="45" t="s">
        <v>549</v>
      </c>
      <c r="M169" s="17">
        <f t="shared" ref="M169:M170" si="203">HEX2DEC(L169)</f>
        <v>16752</v>
      </c>
      <c r="N169" s="46">
        <f t="shared" ref="N169" si="204">M169*$B$2</f>
        <v>1357.6658400000001</v>
      </c>
      <c r="O169" s="46">
        <f t="shared" ref="O169" si="205">N169+N170</f>
        <v>814157.66584000003</v>
      </c>
      <c r="P169" s="46">
        <f t="shared" ref="P169" si="206">IF(O169-O173&gt;0,O169-O173, O173-O169)</f>
        <v>6.6456899999175221</v>
      </c>
    </row>
    <row r="170" spans="12:16">
      <c r="L170" s="45" t="s">
        <v>434</v>
      </c>
      <c r="M170" s="17">
        <f t="shared" si="203"/>
        <v>255</v>
      </c>
      <c r="N170" s="46">
        <f t="shared" ref="N170" si="207">(M170-1)*$B$3</f>
        <v>812800</v>
      </c>
      <c r="P170" s="17">
        <f t="shared" ref="P170" si="208">M174-M170</f>
        <v>0</v>
      </c>
    </row>
    <row r="171" spans="12:16">
      <c r="L171" s="45" t="s">
        <v>435</v>
      </c>
      <c r="M171" s="17"/>
      <c r="P171" s="17"/>
    </row>
    <row r="172" spans="12:16">
      <c r="L172" s="45" t="s">
        <v>436</v>
      </c>
      <c r="M172" s="17"/>
      <c r="P172" s="17"/>
    </row>
    <row r="173" spans="12:16">
      <c r="L173" s="45" t="s">
        <v>550</v>
      </c>
      <c r="M173" s="17">
        <f t="shared" ref="M173:M174" si="209">HEX2DEC(L173)</f>
        <v>16834</v>
      </c>
      <c r="N173" s="46">
        <f t="shared" ref="N173" si="210">M173*$B$2</f>
        <v>1364.3115300000002</v>
      </c>
      <c r="O173" s="46">
        <f t="shared" ref="O173" si="211">N173+N174</f>
        <v>814164.31152999995</v>
      </c>
      <c r="P173" s="17"/>
    </row>
    <row r="174" spans="12:16">
      <c r="L174" s="45" t="s">
        <v>434</v>
      </c>
      <c r="M174" s="17">
        <f t="shared" si="209"/>
        <v>255</v>
      </c>
      <c r="N174" s="46">
        <f t="shared" ref="N174" si="212">(M174-1)*$B$3</f>
        <v>812800</v>
      </c>
      <c r="P174" s="17"/>
    </row>
    <row r="175" spans="12:16">
      <c r="L175" s="45" t="s">
        <v>435</v>
      </c>
      <c r="M175" s="17"/>
      <c r="P175" s="17"/>
    </row>
    <row r="176" spans="12:16">
      <c r="L176" s="45" t="s">
        <v>437</v>
      </c>
      <c r="M176" s="17"/>
      <c r="P176" s="17"/>
    </row>
    <row r="177" spans="12:16">
      <c r="L177" s="45" t="s">
        <v>551</v>
      </c>
      <c r="M177" s="17">
        <f t="shared" ref="M177:M178" si="213">HEX2DEC(L177)</f>
        <v>39120</v>
      </c>
      <c r="N177" s="46">
        <f t="shared" ref="N177" si="214">M177*$B$2</f>
        <v>3170.4804000000004</v>
      </c>
      <c r="O177" s="46">
        <f t="shared" ref="O177" si="215">N177+N178</f>
        <v>652770.4804</v>
      </c>
      <c r="P177" s="46">
        <f t="shared" ref="P177" si="216">IF(O177-O181&gt;0,O177-O181, O181-O177)</f>
        <v>6.4836000000359491</v>
      </c>
    </row>
    <row r="178" spans="12:16">
      <c r="L178" s="45" t="s">
        <v>496</v>
      </c>
      <c r="M178" s="17">
        <f t="shared" si="213"/>
        <v>204</v>
      </c>
      <c r="N178" s="46">
        <f t="shared" ref="N178" si="217">(M178-1)*$B$3</f>
        <v>649600</v>
      </c>
      <c r="P178" s="17">
        <f t="shared" ref="P178" si="218">M182-M178</f>
        <v>0</v>
      </c>
    </row>
    <row r="179" spans="12:16">
      <c r="L179" s="45" t="s">
        <v>435</v>
      </c>
      <c r="M179" s="17"/>
      <c r="P179" s="17"/>
    </row>
    <row r="180" spans="12:16">
      <c r="L180" s="45" t="s">
        <v>436</v>
      </c>
      <c r="M180" s="17"/>
      <c r="P180" s="17"/>
    </row>
    <row r="181" spans="12:16">
      <c r="L181" s="45" t="s">
        <v>552</v>
      </c>
      <c r="M181" s="17">
        <f t="shared" ref="M181:M182" si="219">HEX2DEC(L181)</f>
        <v>39200</v>
      </c>
      <c r="N181" s="46">
        <f t="shared" ref="N181" si="220">M181*$B$2</f>
        <v>3176.9640000000004</v>
      </c>
      <c r="O181" s="46">
        <f t="shared" ref="O181" si="221">N181+N182</f>
        <v>652776.96400000004</v>
      </c>
      <c r="P181" s="17"/>
    </row>
    <row r="182" spans="12:16">
      <c r="L182" s="45" t="s">
        <v>496</v>
      </c>
      <c r="M182" s="17">
        <f t="shared" si="219"/>
        <v>204</v>
      </c>
      <c r="N182" s="46">
        <f t="shared" ref="N182" si="222">(M182-1)*$B$3</f>
        <v>649600</v>
      </c>
      <c r="P182" s="17"/>
    </row>
    <row r="183" spans="12:16">
      <c r="L183" s="45" t="s">
        <v>435</v>
      </c>
      <c r="M183" s="17"/>
      <c r="P183" s="17"/>
    </row>
    <row r="184" spans="12:16">
      <c r="L184" s="45" t="s">
        <v>437</v>
      </c>
      <c r="M184" s="17"/>
      <c r="P184" s="17"/>
    </row>
    <row r="185" spans="12:16">
      <c r="L185" s="45" t="s">
        <v>553</v>
      </c>
      <c r="M185" s="17">
        <f t="shared" ref="M185:M186" si="223">HEX2DEC(L185)</f>
        <v>2288</v>
      </c>
      <c r="N185" s="46">
        <f t="shared" ref="N185" si="224">M185*$B$2</f>
        <v>185.43096000000003</v>
      </c>
      <c r="O185" s="46">
        <f t="shared" ref="O185" si="225">N185+N186</f>
        <v>492985.43096000003</v>
      </c>
      <c r="P185" s="46">
        <f t="shared" ref="P185" si="226">IF(O185-O189&gt;0,O185-O189, O189-O185)</f>
        <v>6.5646449999767356</v>
      </c>
    </row>
    <row r="186" spans="12:16">
      <c r="L186" s="45" t="s">
        <v>444</v>
      </c>
      <c r="M186" s="17">
        <f t="shared" si="223"/>
        <v>155</v>
      </c>
      <c r="N186" s="46">
        <f t="shared" ref="N186" si="227">(M186-1)*$B$3</f>
        <v>492800</v>
      </c>
      <c r="P186" s="17">
        <f t="shared" ref="P186" si="228">M190-M186</f>
        <v>0</v>
      </c>
    </row>
    <row r="187" spans="12:16">
      <c r="L187" s="45" t="s">
        <v>435</v>
      </c>
      <c r="M187" s="17"/>
      <c r="P187" s="17"/>
    </row>
    <row r="188" spans="12:16">
      <c r="L188" s="45" t="s">
        <v>436</v>
      </c>
      <c r="M188" s="17"/>
      <c r="P188" s="17"/>
    </row>
    <row r="189" spans="12:16">
      <c r="L189" s="45" t="s">
        <v>554</v>
      </c>
      <c r="M189" s="17">
        <f t="shared" ref="M189:M190" si="229">HEX2DEC(L189)</f>
        <v>2369</v>
      </c>
      <c r="N189" s="46">
        <f t="shared" ref="N189" si="230">M189*$B$2</f>
        <v>191.99560500000001</v>
      </c>
      <c r="O189" s="46">
        <f t="shared" ref="O189" si="231">N189+N190</f>
        <v>492991.995605</v>
      </c>
      <c r="P189" s="17"/>
    </row>
    <row r="190" spans="12:16">
      <c r="L190" s="45" t="s">
        <v>444</v>
      </c>
      <c r="M190" s="17">
        <f t="shared" si="229"/>
        <v>155</v>
      </c>
      <c r="N190" s="46">
        <f t="shared" ref="N190" si="232">(M190-1)*$B$3</f>
        <v>492800</v>
      </c>
      <c r="P190" s="17"/>
    </row>
    <row r="191" spans="12:16">
      <c r="L191" s="45" t="s">
        <v>435</v>
      </c>
      <c r="M191" s="17"/>
      <c r="P191" s="17"/>
    </row>
    <row r="192" spans="12:16">
      <c r="L192" s="45" t="s">
        <v>437</v>
      </c>
      <c r="M192" s="17"/>
      <c r="P192" s="17"/>
    </row>
    <row r="193" spans="12:16">
      <c r="L193" s="45" t="s">
        <v>555</v>
      </c>
      <c r="M193" s="17">
        <f t="shared" ref="M193:M194" si="233">HEX2DEC(L193)</f>
        <v>40769</v>
      </c>
      <c r="N193" s="46">
        <f t="shared" ref="N193" si="234">M193*$B$2</f>
        <v>3304.1236050000002</v>
      </c>
      <c r="O193" s="46">
        <f t="shared" ref="O193" si="235">N193+N194</f>
        <v>377704.12360499997</v>
      </c>
      <c r="P193" s="46">
        <f t="shared" ref="P193" si="236">IF(O193-O197&gt;0,O193-O197, O197-O193)</f>
        <v>7.0701350000454113</v>
      </c>
    </row>
    <row r="194" spans="12:16">
      <c r="L194" s="45" t="s">
        <v>453</v>
      </c>
      <c r="M194" s="17">
        <f t="shared" si="233"/>
        <v>118</v>
      </c>
      <c r="N194" s="46">
        <f t="shared" ref="N194" si="237">(M194-1)*$B$3</f>
        <v>374400</v>
      </c>
      <c r="P194" s="17">
        <f t="shared" ref="P194" si="238">M198-M194</f>
        <v>1</v>
      </c>
    </row>
    <row r="195" spans="12:16">
      <c r="L195" s="45" t="s">
        <v>435</v>
      </c>
      <c r="M195" s="17"/>
      <c r="P195" s="17"/>
    </row>
    <row r="196" spans="12:16">
      <c r="L196" s="45" t="s">
        <v>436</v>
      </c>
      <c r="M196" s="17"/>
      <c r="P196" s="17"/>
    </row>
    <row r="197" spans="12:16">
      <c r="L197" s="45" t="s">
        <v>556</v>
      </c>
      <c r="M197" s="17">
        <f t="shared" ref="M197:M198" si="239">HEX2DEC(L197)</f>
        <v>1372</v>
      </c>
      <c r="N197" s="46">
        <f t="shared" ref="N197" si="240">M197*$B$2</f>
        <v>111.19374000000001</v>
      </c>
      <c r="O197" s="46">
        <f t="shared" ref="O197" si="241">N197+N198</f>
        <v>377711.19374000002</v>
      </c>
      <c r="P197" s="17"/>
    </row>
    <row r="198" spans="12:16">
      <c r="L198" s="45" t="s">
        <v>557</v>
      </c>
      <c r="M198" s="17">
        <f t="shared" si="239"/>
        <v>119</v>
      </c>
      <c r="N198" s="46">
        <f t="shared" ref="N198" si="242">(M198-1)*$B$3</f>
        <v>377600</v>
      </c>
      <c r="P198" s="17"/>
    </row>
    <row r="199" spans="12:16">
      <c r="L199" s="45" t="s">
        <v>435</v>
      </c>
      <c r="M199" s="17"/>
      <c r="P199" s="17"/>
    </row>
    <row r="200" spans="12:16">
      <c r="L200" s="45" t="s">
        <v>437</v>
      </c>
      <c r="M200" s="17"/>
      <c r="P200" s="17"/>
    </row>
    <row r="201" spans="12:16">
      <c r="L201" s="45" t="s">
        <v>558</v>
      </c>
      <c r="M201" s="17">
        <f t="shared" ref="M201:M202" si="243">HEX2DEC(L201)</f>
        <v>16277</v>
      </c>
      <c r="N201" s="46">
        <f t="shared" ref="N201" si="244">M201*$B$2</f>
        <v>1319.1694650000002</v>
      </c>
      <c r="O201" s="46">
        <f t="shared" ref="O201" si="245">N201+N202</f>
        <v>718119.16946500004</v>
      </c>
      <c r="P201" s="46">
        <f t="shared" ref="P201" si="246">IF(O201-O205&gt;0,O201-O205, O205-O201)</f>
        <v>6.5646449999185279</v>
      </c>
    </row>
    <row r="202" spans="12:16">
      <c r="L202" s="45" t="s">
        <v>559</v>
      </c>
      <c r="M202" s="17">
        <f t="shared" si="243"/>
        <v>225</v>
      </c>
      <c r="N202" s="46">
        <f t="shared" ref="N202" si="247">(M202-1)*$B$3</f>
        <v>716800</v>
      </c>
      <c r="P202" s="17">
        <f t="shared" ref="P202" si="248">M206-M202</f>
        <v>0</v>
      </c>
    </row>
    <row r="203" spans="12:16">
      <c r="L203" s="45" t="s">
        <v>435</v>
      </c>
      <c r="M203" s="17"/>
      <c r="P203" s="17"/>
    </row>
    <row r="204" spans="12:16">
      <c r="L204" s="45" t="s">
        <v>436</v>
      </c>
      <c r="M204" s="17"/>
      <c r="P204" s="17"/>
    </row>
    <row r="205" spans="12:16">
      <c r="L205" s="45" t="s">
        <v>560</v>
      </c>
      <c r="M205" s="17">
        <f t="shared" ref="M205:M206" si="249">HEX2DEC(L205)</f>
        <v>16358</v>
      </c>
      <c r="N205" s="46">
        <f t="shared" ref="N205" si="250">M205*$B$2</f>
        <v>1325.7341100000001</v>
      </c>
      <c r="O205" s="46">
        <f t="shared" ref="O205" si="251">N205+N206</f>
        <v>718125.73410999996</v>
      </c>
      <c r="P205" s="17"/>
    </row>
    <row r="206" spans="12:16">
      <c r="L206" s="45" t="s">
        <v>559</v>
      </c>
      <c r="M206" s="17">
        <f t="shared" si="249"/>
        <v>225</v>
      </c>
      <c r="N206" s="46">
        <f t="shared" ref="N206" si="252">(M206-1)*$B$3</f>
        <v>716800</v>
      </c>
      <c r="P206" s="17"/>
    </row>
    <row r="207" spans="12:16">
      <c r="L207" s="45" t="s">
        <v>435</v>
      </c>
      <c r="M207" s="17"/>
      <c r="P207" s="17"/>
    </row>
    <row r="208" spans="12:16">
      <c r="L208" s="45" t="s">
        <v>437</v>
      </c>
      <c r="M208" s="17"/>
      <c r="P208" s="17"/>
    </row>
    <row r="209" spans="12:16">
      <c r="L209" s="45" t="s">
        <v>561</v>
      </c>
      <c r="M209" s="17">
        <f t="shared" ref="M209:M210" si="253">HEX2DEC(L209)</f>
        <v>31275</v>
      </c>
      <c r="N209" s="46">
        <f t="shared" ref="N209" si="254">M209*$B$2</f>
        <v>2534.6823750000003</v>
      </c>
      <c r="O209" s="46">
        <f t="shared" ref="O209" si="255">N209+N210</f>
        <v>232934.682375</v>
      </c>
      <c r="P209" s="46">
        <f t="shared" ref="P209" si="256">IF(O209-O213&gt;0,O209-O213, O213-O209)</f>
        <v>6.5646450000058394</v>
      </c>
    </row>
    <row r="210" spans="12:16">
      <c r="L210" s="45" t="s">
        <v>562</v>
      </c>
      <c r="M210" s="17">
        <f t="shared" si="253"/>
        <v>73</v>
      </c>
      <c r="N210" s="46">
        <f t="shared" ref="N210" si="257">(M210-1)*$B$3</f>
        <v>230400</v>
      </c>
      <c r="P210" s="17">
        <f t="shared" ref="P210" si="258">M214-M210</f>
        <v>0</v>
      </c>
    </row>
    <row r="211" spans="12:16">
      <c r="L211" s="45" t="s">
        <v>435</v>
      </c>
      <c r="M211" s="17"/>
      <c r="P211" s="17"/>
    </row>
    <row r="212" spans="12:16">
      <c r="L212" s="45" t="s">
        <v>436</v>
      </c>
      <c r="M212" s="17"/>
      <c r="P212" s="17"/>
    </row>
    <row r="213" spans="12:16">
      <c r="L213" s="45" t="s">
        <v>563</v>
      </c>
      <c r="M213" s="17">
        <f t="shared" ref="M213:M214" si="259">HEX2DEC(L213)</f>
        <v>31356</v>
      </c>
      <c r="N213" s="46">
        <f t="shared" ref="N213" si="260">M213*$B$2</f>
        <v>2541.2470200000002</v>
      </c>
      <c r="O213" s="46">
        <f t="shared" ref="O213" si="261">N213+N214</f>
        <v>232941.24702000001</v>
      </c>
      <c r="P213" s="17"/>
    </row>
    <row r="214" spans="12:16">
      <c r="L214" s="45" t="s">
        <v>562</v>
      </c>
      <c r="M214" s="17">
        <f t="shared" si="259"/>
        <v>73</v>
      </c>
      <c r="N214" s="46">
        <f t="shared" ref="N214" si="262">(M214-1)*$B$3</f>
        <v>230400</v>
      </c>
      <c r="P214" s="17"/>
    </row>
    <row r="215" spans="12:16">
      <c r="L215" s="45" t="s">
        <v>435</v>
      </c>
      <c r="M215" s="17"/>
      <c r="P215" s="17"/>
    </row>
    <row r="216" spans="12:16">
      <c r="L216" s="45" t="s">
        <v>437</v>
      </c>
      <c r="M216" s="17"/>
      <c r="P216" s="17"/>
    </row>
    <row r="217" spans="12:16">
      <c r="L217" s="45" t="s">
        <v>564</v>
      </c>
      <c r="M217" s="17">
        <f t="shared" ref="M217:M218" si="263">HEX2DEC(L217)</f>
        <v>6800</v>
      </c>
      <c r="N217" s="46">
        <f t="shared" ref="N217" si="264">M217*$B$2</f>
        <v>551.10599999999999</v>
      </c>
      <c r="O217" s="46">
        <f t="shared" ref="O217" si="265">N217+N218</f>
        <v>394151.10600000003</v>
      </c>
      <c r="P217" s="46">
        <f t="shared" ref="P217" si="266">IF(O217-O221&gt;0,O217-O221, O221-O217)</f>
        <v>6.5646449999767356</v>
      </c>
    </row>
    <row r="218" spans="12:16">
      <c r="L218" s="45" t="s">
        <v>565</v>
      </c>
      <c r="M218" s="17">
        <f t="shared" si="263"/>
        <v>124</v>
      </c>
      <c r="N218" s="46">
        <f t="shared" ref="N218" si="267">(M218-1)*$B$3</f>
        <v>393600</v>
      </c>
      <c r="P218" s="17">
        <f t="shared" ref="P218" si="268">M222-M218</f>
        <v>0</v>
      </c>
    </row>
    <row r="219" spans="12:16">
      <c r="L219" s="45" t="s">
        <v>435</v>
      </c>
      <c r="M219" s="17"/>
      <c r="P219" s="17"/>
    </row>
    <row r="220" spans="12:16">
      <c r="L220" s="45" t="s">
        <v>436</v>
      </c>
      <c r="M220" s="17"/>
      <c r="P220" s="17"/>
    </row>
    <row r="221" spans="12:16">
      <c r="L221" s="45" t="s">
        <v>566</v>
      </c>
      <c r="M221" s="17">
        <f t="shared" ref="M221:M222" si="269">HEX2DEC(L221)</f>
        <v>6881</v>
      </c>
      <c r="N221" s="46">
        <f t="shared" ref="N221" si="270">M221*$B$2</f>
        <v>557.67064500000004</v>
      </c>
      <c r="O221" s="46">
        <f t="shared" ref="O221" si="271">N221+N222</f>
        <v>394157.67064500001</v>
      </c>
      <c r="P221" s="17"/>
    </row>
    <row r="222" spans="12:16">
      <c r="L222" s="45" t="s">
        <v>565</v>
      </c>
      <c r="M222" s="17">
        <f t="shared" si="269"/>
        <v>124</v>
      </c>
      <c r="N222" s="46">
        <f t="shared" ref="N222" si="272">(M222-1)*$B$3</f>
        <v>393600</v>
      </c>
      <c r="P222" s="17"/>
    </row>
    <row r="223" spans="12:16">
      <c r="L223" s="45" t="s">
        <v>435</v>
      </c>
      <c r="M223" s="17"/>
      <c r="P223" s="17"/>
    </row>
    <row r="224" spans="12:16">
      <c r="L224" s="45" t="s">
        <v>437</v>
      </c>
      <c r="M224" s="17"/>
      <c r="P224" s="17"/>
    </row>
    <row r="225" spans="12:16">
      <c r="L225" s="45" t="s">
        <v>567</v>
      </c>
      <c r="M225" s="17">
        <f t="shared" ref="M225:M226" si="273">HEX2DEC(L225)</f>
        <v>32957</v>
      </c>
      <c r="N225" s="46">
        <f t="shared" ref="N225" si="274">M225*$B$2</f>
        <v>2671.0000650000002</v>
      </c>
      <c r="O225" s="46">
        <f t="shared" ref="O225" si="275">N225+N226</f>
        <v>738671.00006500003</v>
      </c>
      <c r="P225" s="46">
        <f t="shared" ref="P225" si="276">IF(O225-O229&gt;0,O225-O229, O229-O225)</f>
        <v>6.5646449999185279</v>
      </c>
    </row>
    <row r="226" spans="12:16">
      <c r="L226" s="45" t="s">
        <v>568</v>
      </c>
      <c r="M226" s="17">
        <f t="shared" si="273"/>
        <v>231</v>
      </c>
      <c r="N226" s="46">
        <f t="shared" ref="N226" si="277">(M226-1)*$B$3</f>
        <v>736000</v>
      </c>
      <c r="P226" s="17">
        <f t="shared" ref="P226" si="278">M230-M226</f>
        <v>0</v>
      </c>
    </row>
    <row r="227" spans="12:16">
      <c r="L227" s="45" t="s">
        <v>435</v>
      </c>
      <c r="M227" s="17"/>
      <c r="P227" s="17"/>
    </row>
    <row r="228" spans="12:16">
      <c r="L228" s="45" t="s">
        <v>436</v>
      </c>
      <c r="M228" s="17"/>
      <c r="P228" s="17"/>
    </row>
    <row r="229" spans="12:16">
      <c r="L229" s="45" t="s">
        <v>569</v>
      </c>
      <c r="M229" s="17">
        <f t="shared" ref="M229:M230" si="279">HEX2DEC(L229)</f>
        <v>33038</v>
      </c>
      <c r="N229" s="46">
        <f t="shared" ref="N229" si="280">M229*$B$2</f>
        <v>2677.5647100000001</v>
      </c>
      <c r="O229" s="46">
        <f t="shared" ref="O229" si="281">N229+N230</f>
        <v>738677.56470999995</v>
      </c>
      <c r="P229" s="17"/>
    </row>
    <row r="230" spans="12:16">
      <c r="L230" s="45" t="s">
        <v>568</v>
      </c>
      <c r="M230" s="17">
        <f t="shared" si="279"/>
        <v>231</v>
      </c>
      <c r="N230" s="46">
        <f t="shared" ref="N230" si="282">(M230-1)*$B$3</f>
        <v>736000</v>
      </c>
      <c r="P230" s="17"/>
    </row>
    <row r="231" spans="12:16">
      <c r="L231" s="45" t="s">
        <v>435</v>
      </c>
      <c r="M231" s="17"/>
      <c r="P231" s="17"/>
    </row>
    <row r="232" spans="12:16">
      <c r="L232" s="45" t="s">
        <v>437</v>
      </c>
      <c r="M232" s="17"/>
      <c r="P232" s="17"/>
    </row>
    <row r="233" spans="12:16">
      <c r="L233" s="45" t="s">
        <v>570</v>
      </c>
      <c r="M233" s="17">
        <f t="shared" ref="M233:M234" si="283">HEX2DEC(L233)</f>
        <v>40578</v>
      </c>
      <c r="N233" s="46">
        <f t="shared" ref="N233" si="284">M233*$B$2</f>
        <v>3288.6440100000004</v>
      </c>
      <c r="O233" s="46">
        <f t="shared" ref="O233" si="285">N233+N234</f>
        <v>70488.644010000004</v>
      </c>
      <c r="P233" s="46">
        <f t="shared" ref="P233" si="286">IF(O233-O237&gt;0,O233-O237, O237-O233)</f>
        <v>6.4835999999922933</v>
      </c>
    </row>
    <row r="234" spans="12:16">
      <c r="L234" s="45" t="s">
        <v>571</v>
      </c>
      <c r="M234" s="17">
        <f t="shared" si="283"/>
        <v>22</v>
      </c>
      <c r="N234" s="46">
        <f t="shared" ref="N234" si="287">(M234-1)*$B$3</f>
        <v>67200</v>
      </c>
      <c r="P234" s="17">
        <f t="shared" ref="P234" si="288">M238-M234</f>
        <v>0</v>
      </c>
    </row>
    <row r="235" spans="12:16">
      <c r="L235" s="45" t="s">
        <v>435</v>
      </c>
      <c r="M235" s="17"/>
      <c r="P235" s="17"/>
    </row>
    <row r="236" spans="12:16">
      <c r="L236" s="45" t="s">
        <v>436</v>
      </c>
      <c r="M236" s="17"/>
      <c r="P236" s="17"/>
    </row>
    <row r="237" spans="12:16">
      <c r="L237" s="45" t="s">
        <v>572</v>
      </c>
      <c r="M237" s="17">
        <f t="shared" ref="M237:M238" si="289">HEX2DEC(L237)</f>
        <v>40658</v>
      </c>
      <c r="N237" s="46">
        <f t="shared" ref="N237" si="290">M237*$B$2</f>
        <v>3295.1276100000005</v>
      </c>
      <c r="O237" s="46">
        <f t="shared" ref="O237" si="291">N237+N238</f>
        <v>70495.127609999996</v>
      </c>
      <c r="P237" s="17"/>
    </row>
    <row r="238" spans="12:16">
      <c r="L238" s="45" t="s">
        <v>571</v>
      </c>
      <c r="M238" s="17">
        <f t="shared" si="289"/>
        <v>22</v>
      </c>
      <c r="N238" s="46">
        <f t="shared" ref="N238" si="292">(M238-1)*$B$3</f>
        <v>67200</v>
      </c>
      <c r="P238" s="17"/>
    </row>
    <row r="239" spans="12:16">
      <c r="L239" s="45" t="s">
        <v>435</v>
      </c>
      <c r="M239" s="17"/>
      <c r="P239" s="17"/>
    </row>
    <row r="240" spans="12:16">
      <c r="L240" s="45" t="s">
        <v>437</v>
      </c>
      <c r="M240" s="17"/>
      <c r="P240" s="17"/>
    </row>
    <row r="241" spans="12:16">
      <c r="L241" s="45" t="s">
        <v>573</v>
      </c>
      <c r="M241" s="17">
        <f t="shared" ref="M241:M242" si="293">HEX2DEC(L241)</f>
        <v>19747</v>
      </c>
      <c r="N241" s="46">
        <f t="shared" ref="N241" si="294">M241*$B$2</f>
        <v>1600.3956150000001</v>
      </c>
      <c r="O241" s="46">
        <f t="shared" ref="O241" si="295">N241+N242</f>
        <v>424000.39561499999</v>
      </c>
      <c r="P241" s="46">
        <f t="shared" ref="P241" si="296">IF(O241-O245&gt;0,O241-O245, O245-O241)</f>
        <v>6.5646450000349432</v>
      </c>
    </row>
    <row r="242" spans="12:16">
      <c r="L242" s="45" t="s">
        <v>574</v>
      </c>
      <c r="M242" s="17">
        <f t="shared" si="293"/>
        <v>133</v>
      </c>
      <c r="N242" s="46">
        <f t="shared" ref="N242" si="297">(M242-1)*$B$3</f>
        <v>422400</v>
      </c>
      <c r="P242" s="17">
        <f t="shared" ref="P242" si="298">M246-M242</f>
        <v>0</v>
      </c>
    </row>
    <row r="243" spans="12:16">
      <c r="L243" s="45" t="s">
        <v>435</v>
      </c>
      <c r="M243" s="17"/>
      <c r="P243" s="17"/>
    </row>
    <row r="244" spans="12:16">
      <c r="L244" s="45" t="s">
        <v>436</v>
      </c>
      <c r="M244" s="17"/>
      <c r="P244" s="17"/>
    </row>
    <row r="245" spans="12:16">
      <c r="L245" s="45" t="s">
        <v>575</v>
      </c>
      <c r="M245" s="17">
        <f t="shared" ref="M245:M246" si="299">HEX2DEC(L245)</f>
        <v>19828</v>
      </c>
      <c r="N245" s="46">
        <f t="shared" ref="N245" si="300">M245*$B$2</f>
        <v>1606.9602600000001</v>
      </c>
      <c r="O245" s="46">
        <f t="shared" ref="O245" si="301">N245+N246</f>
        <v>424006.96026000002</v>
      </c>
      <c r="P245" s="17"/>
    </row>
    <row r="246" spans="12:16">
      <c r="L246" s="45" t="s">
        <v>574</v>
      </c>
      <c r="M246" s="17">
        <f t="shared" si="299"/>
        <v>133</v>
      </c>
      <c r="N246" s="46">
        <f t="shared" ref="N246" si="302">(M246-1)*$B$3</f>
        <v>422400</v>
      </c>
      <c r="P246" s="17"/>
    </row>
    <row r="247" spans="12:16">
      <c r="L247" s="45" t="s">
        <v>435</v>
      </c>
      <c r="M247" s="17"/>
      <c r="P247" s="17"/>
    </row>
    <row r="248" spans="12:16">
      <c r="L248" s="45" t="s">
        <v>437</v>
      </c>
      <c r="M248" s="17"/>
      <c r="P248" s="17"/>
    </row>
    <row r="249" spans="12:16">
      <c r="L249" s="45" t="s">
        <v>576</v>
      </c>
      <c r="M249" s="17">
        <f t="shared" ref="M249:M250" si="303">HEX2DEC(L249)</f>
        <v>32263</v>
      </c>
      <c r="N249" s="46">
        <f t="shared" ref="N249" si="304">M249*$B$2</f>
        <v>2614.7548350000002</v>
      </c>
      <c r="O249" s="46">
        <f t="shared" ref="O249" si="305">N249+N250</f>
        <v>575414.75483500003</v>
      </c>
      <c r="P249" s="46">
        <f t="shared" ref="P249" si="306">IF(O249-O253&gt;0,O249-O253, O253-O249)</f>
        <v>6.5646449999185279</v>
      </c>
    </row>
    <row r="250" spans="12:16">
      <c r="L250" s="45" t="s">
        <v>451</v>
      </c>
      <c r="M250" s="17">
        <f t="shared" si="303"/>
        <v>180</v>
      </c>
      <c r="N250" s="46">
        <f t="shared" ref="N250" si="307">(M250-1)*$B$3</f>
        <v>572800</v>
      </c>
      <c r="P250" s="17">
        <f t="shared" ref="P250" si="308">M254-M250</f>
        <v>0</v>
      </c>
    </row>
    <row r="251" spans="12:16">
      <c r="L251" s="45" t="s">
        <v>435</v>
      </c>
      <c r="M251" s="17"/>
      <c r="P251" s="17"/>
    </row>
    <row r="252" spans="12:16">
      <c r="L252" s="45" t="s">
        <v>436</v>
      </c>
      <c r="M252" s="17"/>
      <c r="P252" s="17"/>
    </row>
    <row r="253" spans="12:16">
      <c r="L253" s="45" t="s">
        <v>577</v>
      </c>
      <c r="M253" s="17">
        <f t="shared" ref="M253:M254" si="309">HEX2DEC(L253)</f>
        <v>32344</v>
      </c>
      <c r="N253" s="46">
        <f t="shared" ref="N253" si="310">M253*$B$2</f>
        <v>2621.3194800000001</v>
      </c>
      <c r="O253" s="46">
        <f t="shared" ref="O253" si="311">N253+N254</f>
        <v>575421.31947999995</v>
      </c>
      <c r="P253" s="17"/>
    </row>
    <row r="254" spans="12:16">
      <c r="L254" s="45" t="s">
        <v>451</v>
      </c>
      <c r="M254" s="17">
        <f t="shared" si="309"/>
        <v>180</v>
      </c>
      <c r="N254" s="46">
        <f t="shared" ref="N254" si="312">(M254-1)*$B$3</f>
        <v>572800</v>
      </c>
      <c r="P254" s="17"/>
    </row>
    <row r="255" spans="12:16">
      <c r="L255" s="45" t="s">
        <v>435</v>
      </c>
      <c r="M255" s="17"/>
      <c r="P255" s="17"/>
    </row>
    <row r="256" spans="12:16">
      <c r="L256" s="45" t="s">
        <v>437</v>
      </c>
      <c r="M256" s="17"/>
      <c r="P256" s="17"/>
    </row>
    <row r="257" spans="12:16">
      <c r="L257" s="45" t="s">
        <v>578</v>
      </c>
      <c r="M257" s="17">
        <f t="shared" ref="M257:M258" si="313">HEX2DEC(L257)</f>
        <v>31273</v>
      </c>
      <c r="N257" s="46">
        <f t="shared" ref="N257" si="314">M257*$B$2</f>
        <v>2534.5202850000001</v>
      </c>
      <c r="O257" s="46">
        <f t="shared" ref="O257" si="315">N257+N258</f>
        <v>120934.52028500001</v>
      </c>
      <c r="P257" s="46">
        <f t="shared" ref="P257" si="316">IF(O257-O261&gt;0,O257-O261, O261-O257)</f>
        <v>6.4835999999922933</v>
      </c>
    </row>
    <row r="258" spans="12:16">
      <c r="L258" s="45" t="s">
        <v>579</v>
      </c>
      <c r="M258" s="17">
        <f t="shared" si="313"/>
        <v>38</v>
      </c>
      <c r="N258" s="46">
        <f t="shared" ref="N258" si="317">(M258-1)*$B$3</f>
        <v>118400</v>
      </c>
      <c r="P258" s="17">
        <f t="shared" ref="P258" si="318">M262-M258</f>
        <v>0</v>
      </c>
    </row>
    <row r="259" spans="12:16">
      <c r="L259" s="45" t="s">
        <v>435</v>
      </c>
      <c r="M259" s="17"/>
      <c r="P259" s="17"/>
    </row>
    <row r="260" spans="12:16">
      <c r="L260" s="45" t="s">
        <v>436</v>
      </c>
      <c r="M260" s="17"/>
      <c r="P260" s="17"/>
    </row>
    <row r="261" spans="12:16">
      <c r="L261" s="45" t="s">
        <v>580</v>
      </c>
      <c r="M261" s="17">
        <f t="shared" ref="M261:M262" si="319">HEX2DEC(L261)</f>
        <v>31353</v>
      </c>
      <c r="N261" s="46">
        <f t="shared" ref="N261" si="320">M261*$B$2</f>
        <v>2541.0038850000001</v>
      </c>
      <c r="O261" s="46">
        <f t="shared" ref="O261" si="321">N261+N262</f>
        <v>120941.003885</v>
      </c>
      <c r="P261" s="17"/>
    </row>
    <row r="262" spans="12:16">
      <c r="L262" s="45" t="s">
        <v>579</v>
      </c>
      <c r="M262" s="17">
        <f t="shared" si="319"/>
        <v>38</v>
      </c>
      <c r="N262" s="46">
        <f t="shared" ref="N262" si="322">(M262-1)*$B$3</f>
        <v>118400</v>
      </c>
      <c r="P262" s="17"/>
    </row>
    <row r="263" spans="12:16">
      <c r="L263" s="45" t="s">
        <v>435</v>
      </c>
      <c r="M263" s="17"/>
      <c r="P263" s="17"/>
    </row>
    <row r="264" spans="12:16">
      <c r="L264" s="45" t="s">
        <v>437</v>
      </c>
      <c r="M264" s="17"/>
      <c r="P264" s="17"/>
    </row>
    <row r="265" spans="12:16">
      <c r="L265" s="45" t="s">
        <v>581</v>
      </c>
      <c r="M265" s="17">
        <f t="shared" ref="M265:M266" si="323">HEX2DEC(L265)</f>
        <v>22850</v>
      </c>
      <c r="N265" s="46">
        <f t="shared" ref="N265" si="324">M265*$B$2</f>
        <v>1851.8782500000002</v>
      </c>
      <c r="O265" s="46">
        <f t="shared" ref="O265" si="325">N265+N266</f>
        <v>229051.87825000001</v>
      </c>
      <c r="P265" s="46">
        <f t="shared" ref="P265" si="326">IF(O265-O269&gt;0,O265-O269, O269-O265)</f>
        <v>6.4835999999777414</v>
      </c>
    </row>
    <row r="266" spans="12:16">
      <c r="L266" s="45" t="s">
        <v>582</v>
      </c>
      <c r="M266" s="17">
        <f t="shared" si="323"/>
        <v>72</v>
      </c>
      <c r="N266" s="46">
        <f t="shared" ref="N266" si="327">(M266-1)*$B$3</f>
        <v>227200</v>
      </c>
      <c r="P266" s="17">
        <f t="shared" ref="P266" si="328">M270-M266</f>
        <v>0</v>
      </c>
    </row>
    <row r="267" spans="12:16">
      <c r="L267" s="45" t="s">
        <v>435</v>
      </c>
      <c r="M267" s="17"/>
      <c r="P267" s="17"/>
    </row>
    <row r="268" spans="12:16">
      <c r="L268" s="45" t="s">
        <v>436</v>
      </c>
      <c r="M268" s="17"/>
      <c r="P268" s="17"/>
    </row>
    <row r="269" spans="12:16">
      <c r="L269" s="45" t="s">
        <v>583</v>
      </c>
      <c r="M269" s="17">
        <f t="shared" ref="M269:M270" si="329">HEX2DEC(L269)</f>
        <v>22930</v>
      </c>
      <c r="N269" s="46">
        <f t="shared" ref="N269" si="330">M269*$B$2</f>
        <v>1858.3618500000002</v>
      </c>
      <c r="O269" s="46">
        <f t="shared" ref="O269" si="331">N269+N270</f>
        <v>229058.36184999999</v>
      </c>
      <c r="P269" s="17"/>
    </row>
    <row r="270" spans="12:16">
      <c r="L270" s="45" t="s">
        <v>582</v>
      </c>
      <c r="M270" s="17">
        <f t="shared" si="329"/>
        <v>72</v>
      </c>
      <c r="N270" s="46">
        <f t="shared" ref="N270" si="332">(M270-1)*$B$3</f>
        <v>227200</v>
      </c>
      <c r="P270" s="17"/>
    </row>
    <row r="271" spans="12:16">
      <c r="L271" s="45" t="s">
        <v>435</v>
      </c>
      <c r="M271" s="17"/>
      <c r="P271" s="17"/>
    </row>
    <row r="272" spans="12:16">
      <c r="L272" s="45" t="s">
        <v>437</v>
      </c>
      <c r="M272" s="17"/>
      <c r="P272" s="17"/>
    </row>
    <row r="273" spans="12:16">
      <c r="L273" s="45" t="s">
        <v>584</v>
      </c>
      <c r="M273" s="17">
        <f t="shared" ref="M273:M274" si="333">HEX2DEC(L273)</f>
        <v>39081</v>
      </c>
      <c r="N273" s="46">
        <f t="shared" ref="N273" si="334">M273*$B$2</f>
        <v>3167.319645</v>
      </c>
      <c r="O273" s="46">
        <f t="shared" ref="O273" si="335">N273+N274</f>
        <v>607967.31964500004</v>
      </c>
      <c r="P273" s="46">
        <f t="shared" ref="P273" si="336">IF(O273-O277&gt;0,O273-O277, O277-O273)</f>
        <v>6.5646449999185279</v>
      </c>
    </row>
    <row r="274" spans="12:16">
      <c r="L274" s="45" t="s">
        <v>585</v>
      </c>
      <c r="M274" s="17">
        <f t="shared" si="333"/>
        <v>190</v>
      </c>
      <c r="N274" s="46">
        <f t="shared" ref="N274" si="337">(M274-1)*$B$3</f>
        <v>604800</v>
      </c>
      <c r="P274" s="17">
        <f t="shared" ref="P274" si="338">M278-M274</f>
        <v>0</v>
      </c>
    </row>
    <row r="275" spans="12:16">
      <c r="L275" s="45" t="s">
        <v>435</v>
      </c>
      <c r="M275" s="17"/>
      <c r="P275" s="17"/>
    </row>
    <row r="276" spans="12:16">
      <c r="L276" s="45" t="s">
        <v>436</v>
      </c>
      <c r="M276" s="17"/>
      <c r="P276" s="17"/>
    </row>
    <row r="277" spans="12:16">
      <c r="L277" s="45" t="s">
        <v>586</v>
      </c>
      <c r="M277" s="17">
        <f t="shared" ref="M277:M278" si="339">HEX2DEC(L277)</f>
        <v>39162</v>
      </c>
      <c r="N277" s="46">
        <f t="shared" ref="N277" si="340">M277*$B$2</f>
        <v>3173.8842900000004</v>
      </c>
      <c r="O277" s="46">
        <f t="shared" ref="O277" si="341">N277+N278</f>
        <v>607973.88428999996</v>
      </c>
      <c r="P277" s="17"/>
    </row>
    <row r="278" spans="12:16">
      <c r="L278" s="45" t="s">
        <v>585</v>
      </c>
      <c r="M278" s="17">
        <f t="shared" si="339"/>
        <v>190</v>
      </c>
      <c r="N278" s="46">
        <f t="shared" ref="N278" si="342">(M278-1)*$B$3</f>
        <v>604800</v>
      </c>
      <c r="P278" s="17"/>
    </row>
    <row r="279" spans="12:16">
      <c r="L279" s="45" t="s">
        <v>435</v>
      </c>
      <c r="M279" s="17"/>
      <c r="P279" s="17"/>
    </row>
    <row r="280" spans="12:16">
      <c r="L280" s="45" t="s">
        <v>437</v>
      </c>
      <c r="M280" s="17"/>
      <c r="P280" s="17"/>
    </row>
    <row r="281" spans="12:16">
      <c r="L281" s="45" t="s">
        <v>587</v>
      </c>
      <c r="M281" s="17">
        <f t="shared" ref="M281:M282" si="343">HEX2DEC(L281)</f>
        <v>34332</v>
      </c>
      <c r="N281" s="46">
        <f t="shared" ref="N281" si="344">M281*$B$2</f>
        <v>2782.43694</v>
      </c>
      <c r="O281" s="46">
        <f t="shared" ref="O281" si="345">N281+N282</f>
        <v>738782.43694000004</v>
      </c>
      <c r="P281" s="46">
        <f t="shared" ref="P281" si="346">IF(O281-O285&gt;0,O281-O285, O285-O281)</f>
        <v>6.4835999999195337</v>
      </c>
    </row>
    <row r="282" spans="12:16">
      <c r="L282" s="45" t="s">
        <v>568</v>
      </c>
      <c r="M282" s="17">
        <f t="shared" si="343"/>
        <v>231</v>
      </c>
      <c r="N282" s="46">
        <f t="shared" ref="N282" si="347">(M282-1)*$B$3</f>
        <v>736000</v>
      </c>
      <c r="P282" s="17">
        <f t="shared" ref="P282" si="348">M286-M282</f>
        <v>0</v>
      </c>
    </row>
    <row r="283" spans="12:16">
      <c r="L283" s="45" t="s">
        <v>435</v>
      </c>
      <c r="M283" s="17"/>
      <c r="P283" s="17"/>
    </row>
    <row r="284" spans="12:16">
      <c r="L284" s="45" t="s">
        <v>436</v>
      </c>
      <c r="M284" s="17"/>
      <c r="P284" s="17"/>
    </row>
    <row r="285" spans="12:16">
      <c r="L285" s="45" t="s">
        <v>588</v>
      </c>
      <c r="M285" s="17">
        <f t="shared" ref="M285:M286" si="349">HEX2DEC(L285)</f>
        <v>34412</v>
      </c>
      <c r="N285" s="46">
        <f t="shared" ref="N285" si="350">M285*$B$2</f>
        <v>2788.9205400000001</v>
      </c>
      <c r="O285" s="46">
        <f t="shared" ref="O285" si="351">N285+N286</f>
        <v>738788.92053999996</v>
      </c>
      <c r="P285" s="17"/>
    </row>
    <row r="286" spans="12:16">
      <c r="L286" s="45" t="s">
        <v>568</v>
      </c>
      <c r="M286" s="17">
        <f t="shared" si="349"/>
        <v>231</v>
      </c>
      <c r="N286" s="46">
        <f t="shared" ref="N286" si="352">(M286-1)*$B$3</f>
        <v>736000</v>
      </c>
      <c r="P286" s="17"/>
    </row>
    <row r="287" spans="12:16">
      <c r="L287" s="45" t="s">
        <v>435</v>
      </c>
      <c r="M287" s="17"/>
      <c r="P287" s="17"/>
    </row>
    <row r="288" spans="12:16">
      <c r="L288" s="45" t="s">
        <v>437</v>
      </c>
      <c r="M288" s="17"/>
      <c r="P288" s="17"/>
    </row>
    <row r="289" spans="12:16">
      <c r="L289" s="45" t="s">
        <v>589</v>
      </c>
      <c r="M289" s="17">
        <f t="shared" ref="M289:M290" si="353">HEX2DEC(L289)</f>
        <v>34494</v>
      </c>
      <c r="N289" s="46">
        <f t="shared" ref="N289" si="354">M289*$B$2</f>
        <v>2795.5662300000004</v>
      </c>
      <c r="O289" s="46">
        <f t="shared" ref="O289" si="355">N289+N290</f>
        <v>322795.56623</v>
      </c>
      <c r="P289" s="46">
        <f t="shared" ref="P289" si="356">IF(O289-O293&gt;0,O289-O293, O293-O289)</f>
        <v>6.6456899999757297</v>
      </c>
    </row>
    <row r="290" spans="12:16">
      <c r="L290" s="45" t="s">
        <v>440</v>
      </c>
      <c r="M290" s="17">
        <f t="shared" si="353"/>
        <v>101</v>
      </c>
      <c r="N290" s="46">
        <f t="shared" ref="N290" si="357">(M290-1)*$B$3</f>
        <v>320000</v>
      </c>
      <c r="P290" s="17">
        <f t="shared" ref="P290" si="358">M294-M290</f>
        <v>0</v>
      </c>
    </row>
    <row r="291" spans="12:16">
      <c r="L291" s="45" t="s">
        <v>435</v>
      </c>
      <c r="M291" s="17"/>
      <c r="P291" s="17"/>
    </row>
    <row r="292" spans="12:16">
      <c r="L292" s="45" t="s">
        <v>436</v>
      </c>
      <c r="M292" s="17"/>
      <c r="P292" s="17"/>
    </row>
    <row r="293" spans="12:16">
      <c r="L293" s="45" t="s">
        <v>590</v>
      </c>
      <c r="M293" s="17">
        <f t="shared" ref="M293:M294" si="359">HEX2DEC(L293)</f>
        <v>34576</v>
      </c>
      <c r="N293" s="46">
        <f t="shared" ref="N293" si="360">M293*$B$2</f>
        <v>2802.2119200000002</v>
      </c>
      <c r="O293" s="46">
        <f t="shared" ref="O293" si="361">N293+N294</f>
        <v>322802.21191999997</v>
      </c>
      <c r="P293" s="17"/>
    </row>
    <row r="294" spans="12:16">
      <c r="L294" s="45" t="s">
        <v>440</v>
      </c>
      <c r="M294" s="17">
        <f t="shared" si="359"/>
        <v>101</v>
      </c>
      <c r="N294" s="46">
        <f t="shared" ref="N294" si="362">(M294-1)*$B$3</f>
        <v>320000</v>
      </c>
      <c r="P294" s="17"/>
    </row>
    <row r="295" spans="12:16">
      <c r="L295" s="45" t="s">
        <v>435</v>
      </c>
      <c r="M295" s="17"/>
      <c r="P295" s="17"/>
    </row>
    <row r="296" spans="12:16">
      <c r="L296" s="45" t="s">
        <v>437</v>
      </c>
      <c r="M296" s="17"/>
      <c r="P296" s="17"/>
    </row>
    <row r="297" spans="12:16">
      <c r="L297" s="45" t="s">
        <v>591</v>
      </c>
      <c r="M297" s="17">
        <f t="shared" ref="M297:M298" si="363">HEX2DEC(L297)</f>
        <v>31034</v>
      </c>
      <c r="N297" s="46">
        <f t="shared" ref="N297" si="364">M297*$B$2</f>
        <v>2515.1505300000003</v>
      </c>
      <c r="O297" s="46">
        <f t="shared" ref="O297" si="365">N297+N298</f>
        <v>415315.15052999998</v>
      </c>
      <c r="P297" s="46">
        <f t="shared" ref="P297" si="366">IF(O297-O301&gt;0,O297-O301, O301-O297)</f>
        <v>6.4836000000359491</v>
      </c>
    </row>
    <row r="298" spans="12:16">
      <c r="L298" s="45" t="s">
        <v>592</v>
      </c>
      <c r="M298" s="17">
        <f t="shared" si="363"/>
        <v>130</v>
      </c>
      <c r="N298" s="46">
        <f t="shared" ref="N298" si="367">(M298-1)*$B$3</f>
        <v>412800</v>
      </c>
      <c r="P298" s="17">
        <f t="shared" ref="P298" si="368">M302-M298</f>
        <v>0</v>
      </c>
    </row>
    <row r="299" spans="12:16">
      <c r="L299" s="45" t="s">
        <v>435</v>
      </c>
      <c r="M299" s="17"/>
      <c r="P299" s="17"/>
    </row>
    <row r="300" spans="12:16">
      <c r="L300" s="45" t="s">
        <v>436</v>
      </c>
      <c r="M300" s="17"/>
      <c r="P300" s="17"/>
    </row>
    <row r="301" spans="12:16">
      <c r="L301" s="45" t="s">
        <v>593</v>
      </c>
      <c r="M301" s="17">
        <f t="shared" ref="M301:M302" si="369">HEX2DEC(L301)</f>
        <v>31114</v>
      </c>
      <c r="N301" s="46">
        <f t="shared" ref="N301" si="370">M301*$B$2</f>
        <v>2521.6341300000004</v>
      </c>
      <c r="O301" s="46">
        <f t="shared" ref="O301" si="371">N301+N302</f>
        <v>415321.63413000002</v>
      </c>
      <c r="P301" s="17"/>
    </row>
    <row r="302" spans="12:16">
      <c r="L302" s="45" t="s">
        <v>592</v>
      </c>
      <c r="M302" s="17">
        <f t="shared" si="369"/>
        <v>130</v>
      </c>
      <c r="N302" s="46">
        <f t="shared" ref="N302" si="372">(M302-1)*$B$3</f>
        <v>412800</v>
      </c>
      <c r="P302" s="17"/>
    </row>
    <row r="303" spans="12:16">
      <c r="L303" s="45" t="s">
        <v>435</v>
      </c>
      <c r="M303" s="17"/>
      <c r="P303" s="17"/>
    </row>
    <row r="304" spans="12:16">
      <c r="L304" s="45" t="s">
        <v>437</v>
      </c>
      <c r="M304" s="17"/>
      <c r="P304" s="17"/>
    </row>
    <row r="305" spans="12:16">
      <c r="L305" s="45" t="s">
        <v>594</v>
      </c>
      <c r="M305" s="17">
        <f t="shared" ref="M305:M306" si="373">HEX2DEC(L305)</f>
        <v>3998</v>
      </c>
      <c r="N305" s="46">
        <f t="shared" ref="N305" si="374">M305*$B$2</f>
        <v>324.01791000000003</v>
      </c>
      <c r="O305" s="46">
        <f t="shared" ref="O305" si="375">N305+N306</f>
        <v>800324.01791000005</v>
      </c>
      <c r="P305" s="46">
        <f t="shared" ref="P305" si="376">IF(O305-O309&gt;0,O305-O309, O309-O305)</f>
        <v>6.4835999999195337</v>
      </c>
    </row>
    <row r="306" spans="12:16">
      <c r="L306" s="45" t="s">
        <v>595</v>
      </c>
      <c r="M306" s="17">
        <f t="shared" si="373"/>
        <v>251</v>
      </c>
      <c r="N306" s="46">
        <f t="shared" ref="N306" si="377">(M306-1)*$B$3</f>
        <v>800000</v>
      </c>
      <c r="P306" s="17">
        <f t="shared" ref="P306" si="378">M310-M306</f>
        <v>0</v>
      </c>
    </row>
    <row r="307" spans="12:16">
      <c r="L307" s="45" t="s">
        <v>435</v>
      </c>
      <c r="M307" s="17"/>
      <c r="P307" s="17"/>
    </row>
    <row r="308" spans="12:16">
      <c r="L308" s="45" t="s">
        <v>436</v>
      </c>
      <c r="M308" s="17"/>
      <c r="P308" s="17"/>
    </row>
    <row r="309" spans="12:16">
      <c r="L309" s="45" t="s">
        <v>596</v>
      </c>
      <c r="M309" s="17">
        <f t="shared" ref="M309:M310" si="379">HEX2DEC(L309)</f>
        <v>4078</v>
      </c>
      <c r="N309" s="46">
        <f t="shared" ref="N309" si="380">M309*$B$2</f>
        <v>330.50151</v>
      </c>
      <c r="O309" s="46">
        <f t="shared" ref="O309" si="381">N309+N310</f>
        <v>800330.50150999997</v>
      </c>
      <c r="P309" s="17"/>
    </row>
    <row r="310" spans="12:16">
      <c r="L310" s="45" t="s">
        <v>595</v>
      </c>
      <c r="M310" s="17">
        <f t="shared" si="379"/>
        <v>251</v>
      </c>
      <c r="N310" s="46">
        <f t="shared" ref="N310" si="382">(M310-1)*$B$3</f>
        <v>800000</v>
      </c>
      <c r="P310" s="17"/>
    </row>
    <row r="311" spans="12:16">
      <c r="L311" s="45" t="s">
        <v>435</v>
      </c>
      <c r="M311" s="17"/>
      <c r="P311" s="17"/>
    </row>
    <row r="312" spans="12:16">
      <c r="L312" s="45" t="s">
        <v>437</v>
      </c>
      <c r="M312" s="17"/>
      <c r="P312" s="17"/>
    </row>
    <row r="313" spans="12:16">
      <c r="L313" s="45" t="s">
        <v>597</v>
      </c>
      <c r="M313" s="17">
        <f t="shared" ref="M313:M314" si="383">HEX2DEC(L313)</f>
        <v>22708</v>
      </c>
      <c r="N313" s="46">
        <f t="shared" ref="N313" si="384">M313*$B$2</f>
        <v>1840.3698600000002</v>
      </c>
      <c r="O313" s="46">
        <f t="shared" ref="O313" si="385">N313+N314</f>
        <v>344240.36985999998</v>
      </c>
      <c r="P313" s="46">
        <f t="shared" ref="P313" si="386">IF(O313-O317&gt;0,O313-O317, O317-O313)</f>
        <v>6.5646450000349432</v>
      </c>
    </row>
    <row r="314" spans="12:16">
      <c r="L314" s="45" t="s">
        <v>598</v>
      </c>
      <c r="M314" s="17">
        <f t="shared" si="383"/>
        <v>108</v>
      </c>
      <c r="N314" s="46">
        <f t="shared" ref="N314" si="387">(M314-1)*$B$3</f>
        <v>342400</v>
      </c>
      <c r="P314" s="17">
        <f t="shared" ref="P314" si="388">M318-M314</f>
        <v>0</v>
      </c>
    </row>
    <row r="315" spans="12:16">
      <c r="L315" s="45" t="s">
        <v>435</v>
      </c>
      <c r="M315" s="17"/>
      <c r="P315" s="17"/>
    </row>
    <row r="316" spans="12:16">
      <c r="L316" s="45" t="s">
        <v>436</v>
      </c>
      <c r="M316" s="17"/>
      <c r="P316" s="17"/>
    </row>
    <row r="317" spans="12:16">
      <c r="L317" s="45" t="s">
        <v>599</v>
      </c>
      <c r="M317" s="17">
        <f t="shared" ref="M317:M318" si="389">HEX2DEC(L317)</f>
        <v>22789</v>
      </c>
      <c r="N317" s="46">
        <f t="shared" ref="N317" si="390">M317*$B$2</f>
        <v>1846.9345050000002</v>
      </c>
      <c r="O317" s="46">
        <f t="shared" ref="O317" si="391">N317+N318</f>
        <v>344246.93450500001</v>
      </c>
      <c r="P317" s="17"/>
    </row>
    <row r="318" spans="12:16">
      <c r="L318" s="45" t="s">
        <v>598</v>
      </c>
      <c r="M318" s="17">
        <f t="shared" si="389"/>
        <v>108</v>
      </c>
      <c r="N318" s="46">
        <f t="shared" ref="N318" si="392">(M318-1)*$B$3</f>
        <v>342400</v>
      </c>
      <c r="P318" s="17"/>
    </row>
    <row r="319" spans="12:16">
      <c r="L319" s="45" t="s">
        <v>435</v>
      </c>
      <c r="M319" s="17"/>
      <c r="P319" s="17"/>
    </row>
    <row r="320" spans="12:16">
      <c r="L320" s="45" t="s">
        <v>437</v>
      </c>
      <c r="M320" s="17"/>
      <c r="P320" s="17"/>
    </row>
    <row r="321" spans="12:16">
      <c r="L321" s="45" t="s">
        <v>600</v>
      </c>
      <c r="M321" s="17">
        <f t="shared" ref="M321:M322" si="393">HEX2DEC(L321)</f>
        <v>17952</v>
      </c>
      <c r="N321" s="46">
        <f t="shared" ref="N321" si="394">M321*$B$2</f>
        <v>1454.91984</v>
      </c>
      <c r="O321" s="46">
        <f t="shared" ref="O321" si="395">N321+N322</f>
        <v>683054.91983999999</v>
      </c>
      <c r="P321" s="46">
        <f t="shared" ref="P321" si="396">IF(O321-O325&gt;0,O321-O325, O325-O321)</f>
        <v>6.6456900000339374</v>
      </c>
    </row>
    <row r="322" spans="12:16">
      <c r="L322" s="45" t="s">
        <v>601</v>
      </c>
      <c r="M322" s="17">
        <f t="shared" si="393"/>
        <v>214</v>
      </c>
      <c r="N322" s="46">
        <f t="shared" ref="N322" si="397">(M322-1)*$B$3</f>
        <v>681600</v>
      </c>
      <c r="P322" s="17">
        <f t="shared" ref="P322" si="398">M326-M322</f>
        <v>0</v>
      </c>
    </row>
    <row r="323" spans="12:16">
      <c r="L323" s="45" t="s">
        <v>435</v>
      </c>
      <c r="M323" s="17"/>
      <c r="P323" s="17"/>
    </row>
    <row r="324" spans="12:16">
      <c r="L324" s="45" t="s">
        <v>436</v>
      </c>
      <c r="M324" s="17"/>
      <c r="P324" s="17"/>
    </row>
    <row r="325" spans="12:16">
      <c r="L325" s="45" t="s">
        <v>602</v>
      </c>
      <c r="M325" s="17">
        <f t="shared" ref="M325:M326" si="399">HEX2DEC(L325)</f>
        <v>18034</v>
      </c>
      <c r="N325" s="46">
        <f t="shared" ref="N325" si="400">M325*$B$2</f>
        <v>1461.5655300000001</v>
      </c>
      <c r="O325" s="46">
        <f t="shared" ref="O325" si="401">N325+N326</f>
        <v>683061.56553000002</v>
      </c>
      <c r="P325" s="17"/>
    </row>
    <row r="326" spans="12:16">
      <c r="L326" s="45" t="s">
        <v>601</v>
      </c>
      <c r="M326" s="17">
        <f t="shared" si="399"/>
        <v>214</v>
      </c>
      <c r="N326" s="46">
        <f t="shared" ref="N326" si="402">(M326-1)*$B$3</f>
        <v>681600</v>
      </c>
      <c r="P326" s="17"/>
    </row>
    <row r="327" spans="12:16">
      <c r="L327" s="45" t="s">
        <v>435</v>
      </c>
      <c r="M327" s="17"/>
      <c r="P327" s="17"/>
    </row>
    <row r="328" spans="12:16">
      <c r="L328" s="45" t="s">
        <v>437</v>
      </c>
      <c r="M328" s="17"/>
      <c r="P328" s="17"/>
    </row>
    <row r="329" spans="12:16">
      <c r="L329" s="45" t="s">
        <v>603</v>
      </c>
      <c r="M329" s="17">
        <f t="shared" ref="M329:M330" si="403">HEX2DEC(L329)</f>
        <v>29213</v>
      </c>
      <c r="N329" s="46">
        <f t="shared" ref="N329" si="404">M329*$B$2</f>
        <v>2367.5675850000002</v>
      </c>
      <c r="O329" s="46">
        <f t="shared" ref="O329" si="405">N329+N330</f>
        <v>495167.56758500001</v>
      </c>
      <c r="P329" s="46">
        <f t="shared" ref="P329" si="406">IF(O329-O333&gt;0,O329-O333, O333-O329)</f>
        <v>6.5646449999767356</v>
      </c>
    </row>
    <row r="330" spans="12:16">
      <c r="L330" s="45" t="s">
        <v>444</v>
      </c>
      <c r="M330" s="17">
        <f t="shared" si="403"/>
        <v>155</v>
      </c>
      <c r="N330" s="46">
        <f t="shared" ref="N330" si="407">(M330-1)*$B$3</f>
        <v>492800</v>
      </c>
      <c r="P330" s="17">
        <f t="shared" ref="P330" si="408">M334-M330</f>
        <v>0</v>
      </c>
    </row>
    <row r="331" spans="12:16">
      <c r="L331" s="45" t="s">
        <v>435</v>
      </c>
      <c r="M331" s="17"/>
      <c r="P331" s="17"/>
    </row>
    <row r="332" spans="12:16">
      <c r="L332" s="45" t="s">
        <v>436</v>
      </c>
      <c r="M332" s="17"/>
      <c r="P332" s="17"/>
    </row>
    <row r="333" spans="12:16">
      <c r="L333" s="45" t="s">
        <v>604</v>
      </c>
      <c r="M333" s="17">
        <f t="shared" ref="M333:M334" si="409">HEX2DEC(L333)</f>
        <v>29294</v>
      </c>
      <c r="N333" s="46">
        <f t="shared" ref="N333" si="410">M333*$B$2</f>
        <v>2374.1322300000002</v>
      </c>
      <c r="O333" s="46">
        <f t="shared" ref="O333" si="411">N333+N334</f>
        <v>495174.13222999999</v>
      </c>
      <c r="P333" s="17"/>
    </row>
    <row r="334" spans="12:16">
      <c r="L334" s="45" t="s">
        <v>444</v>
      </c>
      <c r="M334" s="17">
        <f t="shared" si="409"/>
        <v>155</v>
      </c>
      <c r="N334" s="46">
        <f t="shared" ref="N334" si="412">(M334-1)*$B$3</f>
        <v>492800</v>
      </c>
      <c r="P334" s="17"/>
    </row>
    <row r="335" spans="12:16">
      <c r="L335" s="45" t="s">
        <v>435</v>
      </c>
      <c r="M335" s="17"/>
      <c r="P335" s="17"/>
    </row>
    <row r="336" spans="12:16">
      <c r="L336" s="45" t="s">
        <v>437</v>
      </c>
      <c r="M336" s="17"/>
      <c r="P336" s="17"/>
    </row>
    <row r="337" spans="12:16">
      <c r="L337" s="45" t="s">
        <v>605</v>
      </c>
      <c r="M337" s="17">
        <f t="shared" ref="M337:M338" si="413">HEX2DEC(L337)</f>
        <v>23243</v>
      </c>
      <c r="N337" s="46">
        <f t="shared" ref="N337" si="414">M337*$B$2</f>
        <v>1883.7289350000001</v>
      </c>
      <c r="O337" s="46">
        <f t="shared" ref="O337" si="415">N337+N338</f>
        <v>357083.72893500002</v>
      </c>
      <c r="P337" s="46">
        <f t="shared" ref="P337" si="416">IF(O337-O341&gt;0,O337-O341, O341-O337)</f>
        <v>6.4835999999777414</v>
      </c>
    </row>
    <row r="338" spans="12:16">
      <c r="L338" s="45" t="s">
        <v>606</v>
      </c>
      <c r="M338" s="17">
        <f t="shared" si="413"/>
        <v>112</v>
      </c>
      <c r="N338" s="46">
        <f t="shared" ref="N338" si="417">(M338-1)*$B$3</f>
        <v>355200</v>
      </c>
      <c r="P338" s="17">
        <f t="shared" ref="P338" si="418">M342-M338</f>
        <v>0</v>
      </c>
    </row>
    <row r="339" spans="12:16">
      <c r="L339" s="45" t="s">
        <v>435</v>
      </c>
      <c r="M339" s="17"/>
      <c r="P339" s="17"/>
    </row>
    <row r="340" spans="12:16">
      <c r="L340" s="45" t="s">
        <v>436</v>
      </c>
      <c r="M340" s="17"/>
      <c r="P340" s="17"/>
    </row>
    <row r="341" spans="12:16">
      <c r="L341" s="45" t="s">
        <v>607</v>
      </c>
      <c r="M341" s="17">
        <f t="shared" ref="M341:M342" si="419">HEX2DEC(L341)</f>
        <v>23323</v>
      </c>
      <c r="N341" s="46">
        <f t="shared" ref="N341" si="420">M341*$B$2</f>
        <v>1890.2125350000001</v>
      </c>
      <c r="O341" s="46">
        <f t="shared" ref="O341" si="421">N341+N342</f>
        <v>357090.212535</v>
      </c>
      <c r="P341" s="17"/>
    </row>
    <row r="342" spans="12:16">
      <c r="L342" s="45" t="s">
        <v>606</v>
      </c>
      <c r="M342" s="17">
        <f t="shared" si="419"/>
        <v>112</v>
      </c>
      <c r="N342" s="46">
        <f t="shared" ref="N342" si="422">(M342-1)*$B$3</f>
        <v>355200</v>
      </c>
      <c r="P342" s="17"/>
    </row>
    <row r="343" spans="12:16">
      <c r="L343" s="45" t="s">
        <v>435</v>
      </c>
      <c r="M343" s="17"/>
      <c r="P343" s="17"/>
    </row>
    <row r="344" spans="12:16">
      <c r="L344" s="45" t="s">
        <v>437</v>
      </c>
      <c r="M344" s="17"/>
      <c r="P344" s="17"/>
    </row>
    <row r="345" spans="12:16">
      <c r="L345" s="45" t="s">
        <v>608</v>
      </c>
      <c r="M345" s="17">
        <f t="shared" ref="M345:M346" si="423">HEX2DEC(L345)</f>
        <v>14781</v>
      </c>
      <c r="N345" s="46">
        <f t="shared" ref="N345" si="424">M345*$B$2</f>
        <v>1197.9261450000001</v>
      </c>
      <c r="O345" s="46">
        <f t="shared" ref="O345" si="425">N345+N346</f>
        <v>759597.92614500003</v>
      </c>
      <c r="P345" s="46">
        <f t="shared" ref="P345" si="426">IF(O345-O349&gt;0,O345-O349, O349-O345)</f>
        <v>6.4835999999195337</v>
      </c>
    </row>
    <row r="346" spans="12:16">
      <c r="L346" s="45" t="s">
        <v>609</v>
      </c>
      <c r="M346" s="17">
        <f t="shared" si="423"/>
        <v>238</v>
      </c>
      <c r="N346" s="46">
        <f t="shared" ref="N346" si="427">(M346-1)*$B$3</f>
        <v>758400</v>
      </c>
      <c r="P346" s="17">
        <f t="shared" ref="P346" si="428">M350-M346</f>
        <v>0</v>
      </c>
    </row>
    <row r="347" spans="12:16">
      <c r="L347" s="45" t="s">
        <v>435</v>
      </c>
      <c r="M347" s="17"/>
      <c r="P347" s="17"/>
    </row>
    <row r="348" spans="12:16">
      <c r="L348" s="45" t="s">
        <v>436</v>
      </c>
      <c r="M348" s="17"/>
      <c r="P348" s="17"/>
    </row>
    <row r="349" spans="12:16">
      <c r="L349" s="45" t="s">
        <v>610</v>
      </c>
      <c r="M349" s="17">
        <f t="shared" ref="M349:M350" si="429">HEX2DEC(L349)</f>
        <v>14861</v>
      </c>
      <c r="N349" s="46">
        <f t="shared" ref="N349" si="430">M349*$B$2</f>
        <v>1204.4097450000002</v>
      </c>
      <c r="O349" s="46">
        <f t="shared" ref="O349" si="431">N349+N350</f>
        <v>759604.40974499995</v>
      </c>
      <c r="P349" s="17"/>
    </row>
    <row r="350" spans="12:16">
      <c r="L350" s="45" t="s">
        <v>609</v>
      </c>
      <c r="M350" s="17">
        <f t="shared" si="429"/>
        <v>238</v>
      </c>
      <c r="N350" s="46">
        <f t="shared" ref="N350" si="432">(M350-1)*$B$3</f>
        <v>758400</v>
      </c>
      <c r="P350" s="17"/>
    </row>
    <row r="351" spans="12:16">
      <c r="L351" s="45" t="s">
        <v>435</v>
      </c>
      <c r="M351" s="17"/>
      <c r="P351" s="17"/>
    </row>
    <row r="352" spans="12:16">
      <c r="L352" s="45" t="s">
        <v>437</v>
      </c>
      <c r="M352" s="17"/>
      <c r="P352" s="17"/>
    </row>
    <row r="353" spans="12:16">
      <c r="L353" s="45" t="s">
        <v>611</v>
      </c>
      <c r="M353" s="17">
        <f t="shared" ref="M353:M354" si="433">HEX2DEC(L353)</f>
        <v>13771</v>
      </c>
      <c r="N353" s="46">
        <f t="shared" ref="N353" si="434">M353*$B$2</f>
        <v>1116.0706950000001</v>
      </c>
      <c r="O353" s="46">
        <f t="shared" ref="O353" si="435">N353+N354</f>
        <v>39516.070695000002</v>
      </c>
      <c r="P353" s="46">
        <f t="shared" ref="P353" si="436">IF(O353-O357&gt;0,O353-O357, O357-O353)</f>
        <v>6.5646449999985634</v>
      </c>
    </row>
    <row r="354" spans="12:16">
      <c r="L354" s="45" t="s">
        <v>612</v>
      </c>
      <c r="M354" s="17">
        <f t="shared" si="433"/>
        <v>13</v>
      </c>
      <c r="N354" s="46">
        <f t="shared" ref="N354" si="437">(M354-1)*$B$3</f>
        <v>38400</v>
      </c>
      <c r="P354" s="17">
        <f t="shared" ref="P354" si="438">M358-M354</f>
        <v>0</v>
      </c>
    </row>
    <row r="355" spans="12:16">
      <c r="L355" s="45" t="s">
        <v>435</v>
      </c>
      <c r="M355" s="17"/>
      <c r="P355" s="17"/>
    </row>
    <row r="356" spans="12:16">
      <c r="L356" s="45" t="s">
        <v>436</v>
      </c>
      <c r="M356" s="17"/>
      <c r="P356" s="17"/>
    </row>
    <row r="357" spans="12:16">
      <c r="L357" s="45" t="s">
        <v>613</v>
      </c>
      <c r="M357" s="17">
        <f t="shared" ref="M357:M358" si="439">HEX2DEC(L357)</f>
        <v>13852</v>
      </c>
      <c r="N357" s="46">
        <f t="shared" ref="N357" si="440">M357*$B$2</f>
        <v>1122.63534</v>
      </c>
      <c r="O357" s="46">
        <f t="shared" ref="O357" si="441">N357+N358</f>
        <v>39522.635340000001</v>
      </c>
      <c r="P357" s="17"/>
    </row>
    <row r="358" spans="12:16">
      <c r="L358" s="45" t="s">
        <v>612</v>
      </c>
      <c r="M358" s="17">
        <f t="shared" si="439"/>
        <v>13</v>
      </c>
      <c r="N358" s="46">
        <f t="shared" ref="N358" si="442">(M358-1)*$B$3</f>
        <v>38400</v>
      </c>
      <c r="P358" s="17"/>
    </row>
    <row r="359" spans="12:16">
      <c r="L359" s="45" t="s">
        <v>435</v>
      </c>
      <c r="M359" s="17"/>
      <c r="P359" s="17"/>
    </row>
    <row r="360" spans="12:16">
      <c r="L360" s="45" t="s">
        <v>437</v>
      </c>
      <c r="M360" s="17"/>
      <c r="P360" s="17"/>
    </row>
    <row r="361" spans="12:16">
      <c r="L361" s="45" t="s">
        <v>614</v>
      </c>
      <c r="M361" s="17">
        <f t="shared" ref="M361:M362" si="443">HEX2DEC(L361)</f>
        <v>10189</v>
      </c>
      <c r="N361" s="46">
        <f t="shared" ref="N361" si="444">M361*$B$2</f>
        <v>825.76750500000003</v>
      </c>
      <c r="O361" s="46">
        <f t="shared" ref="O361" si="445">N361+N362</f>
        <v>452025.767505</v>
      </c>
      <c r="P361" s="46">
        <f t="shared" ref="P361" si="446">IF(O361-O365&gt;0,O361-O365, O365-O361)</f>
        <v>6.4835999999777414</v>
      </c>
    </row>
    <row r="362" spans="12:16">
      <c r="L362" s="45" t="s">
        <v>615</v>
      </c>
      <c r="M362" s="17">
        <f t="shared" si="443"/>
        <v>142</v>
      </c>
      <c r="N362" s="46">
        <f t="shared" ref="N362" si="447">(M362-1)*$B$3</f>
        <v>451200</v>
      </c>
      <c r="P362" s="17">
        <f t="shared" ref="P362" si="448">M366-M362</f>
        <v>0</v>
      </c>
    </row>
    <row r="363" spans="12:16">
      <c r="L363" s="45" t="s">
        <v>435</v>
      </c>
      <c r="M363" s="17"/>
      <c r="P363" s="17"/>
    </row>
    <row r="364" spans="12:16">
      <c r="L364" s="45" t="s">
        <v>436</v>
      </c>
      <c r="M364" s="17"/>
      <c r="P364" s="17"/>
    </row>
    <row r="365" spans="12:16">
      <c r="L365" s="45" t="s">
        <v>616</v>
      </c>
      <c r="M365" s="17">
        <f t="shared" ref="M365:M366" si="449">HEX2DEC(L365)</f>
        <v>10269</v>
      </c>
      <c r="N365" s="46">
        <f t="shared" ref="N365" si="450">M365*$B$2</f>
        <v>832.25110500000005</v>
      </c>
      <c r="O365" s="46">
        <f t="shared" ref="O365" si="451">N365+N366</f>
        <v>452032.25110499997</v>
      </c>
      <c r="P365" s="17"/>
    </row>
    <row r="366" spans="12:16">
      <c r="L366" s="45" t="s">
        <v>615</v>
      </c>
      <c r="M366" s="17">
        <f t="shared" si="449"/>
        <v>142</v>
      </c>
      <c r="N366" s="46">
        <f t="shared" ref="N366" si="452">(M366-1)*$B$3</f>
        <v>451200</v>
      </c>
      <c r="P366" s="17"/>
    </row>
    <row r="367" spans="12:16">
      <c r="L367" s="45" t="s">
        <v>435</v>
      </c>
      <c r="M367" s="17"/>
      <c r="P367" s="17"/>
    </row>
    <row r="368" spans="12:16">
      <c r="L368" s="45" t="s">
        <v>437</v>
      </c>
      <c r="M368" s="17"/>
      <c r="P368" s="17"/>
    </row>
    <row r="369" spans="12:16">
      <c r="L369" s="45" t="s">
        <v>617</v>
      </c>
      <c r="M369" s="17">
        <f t="shared" ref="M369:M370" si="453">HEX2DEC(L369)</f>
        <v>12890</v>
      </c>
      <c r="N369" s="46">
        <f t="shared" ref="N369" si="454">M369*$B$2</f>
        <v>1044.6700500000002</v>
      </c>
      <c r="O369" s="46">
        <f t="shared" ref="O369" si="455">N369+N370</f>
        <v>519444.67005000002</v>
      </c>
      <c r="P369" s="46">
        <f t="shared" ref="P369" si="456">IF(O369-O373&gt;0,O369-O373, O373-O369)</f>
        <v>6.6456899999757297</v>
      </c>
    </row>
    <row r="370" spans="12:16">
      <c r="L370" s="45" t="s">
        <v>447</v>
      </c>
      <c r="M370" s="17">
        <f t="shared" si="453"/>
        <v>163</v>
      </c>
      <c r="N370" s="46">
        <f t="shared" ref="N370" si="457">(M370-1)*$B$3</f>
        <v>518400</v>
      </c>
      <c r="P370" s="17">
        <f t="shared" ref="P370" si="458">M374-M370</f>
        <v>0</v>
      </c>
    </row>
    <row r="371" spans="12:16">
      <c r="L371" s="45" t="s">
        <v>435</v>
      </c>
      <c r="M371" s="17"/>
      <c r="P371" s="17"/>
    </row>
    <row r="372" spans="12:16">
      <c r="L372" s="45" t="s">
        <v>436</v>
      </c>
      <c r="M372" s="17"/>
      <c r="P372" s="17"/>
    </row>
    <row r="373" spans="12:16">
      <c r="L373" s="45" t="s">
        <v>618</v>
      </c>
      <c r="M373" s="17">
        <f t="shared" ref="M373:M374" si="459">HEX2DEC(L373)</f>
        <v>12972</v>
      </c>
      <c r="N373" s="46">
        <f t="shared" ref="N373" si="460">M373*$B$2</f>
        <v>1051.31574</v>
      </c>
      <c r="O373" s="46">
        <f t="shared" ref="O373" si="461">N373+N374</f>
        <v>519451.31573999999</v>
      </c>
      <c r="P373" s="17"/>
    </row>
    <row r="374" spans="12:16">
      <c r="L374" s="45" t="s">
        <v>447</v>
      </c>
      <c r="M374" s="17">
        <f t="shared" si="459"/>
        <v>163</v>
      </c>
      <c r="N374" s="46">
        <f t="shared" ref="N374" si="462">(M374-1)*$B$3</f>
        <v>518400</v>
      </c>
      <c r="P374" s="17"/>
    </row>
    <row r="375" spans="12:16">
      <c r="L375" s="45" t="s">
        <v>435</v>
      </c>
      <c r="M375" s="17"/>
      <c r="P375" s="17"/>
    </row>
    <row r="376" spans="12:16">
      <c r="L376" s="45" t="s">
        <v>437</v>
      </c>
      <c r="M376" s="17"/>
      <c r="P376" s="17"/>
    </row>
    <row r="377" spans="12:16">
      <c r="L377" s="45" t="s">
        <v>619</v>
      </c>
      <c r="M377" s="17">
        <f t="shared" ref="M377:M378" si="463">HEX2DEC(L377)</f>
        <v>30417</v>
      </c>
      <c r="N377" s="46">
        <f t="shared" ref="N377" si="464">M377*$B$2</f>
        <v>2465.1457650000002</v>
      </c>
      <c r="O377" s="46">
        <f t="shared" ref="O377" si="465">N377+N378</f>
        <v>117665.14576499999</v>
      </c>
      <c r="P377" s="46">
        <f t="shared" ref="P377" si="466">IF(O377-O381&gt;0,O377-O381, O381-O377)</f>
        <v>6.4836000000068452</v>
      </c>
    </row>
    <row r="378" spans="12:16">
      <c r="L378" s="45" t="s">
        <v>620</v>
      </c>
      <c r="M378" s="17">
        <f t="shared" si="463"/>
        <v>37</v>
      </c>
      <c r="N378" s="46">
        <f t="shared" ref="N378" si="467">(M378-1)*$B$3</f>
        <v>115200</v>
      </c>
      <c r="P378" s="17">
        <f t="shared" ref="P378" si="468">M382-M378</f>
        <v>0</v>
      </c>
    </row>
    <row r="379" spans="12:16">
      <c r="L379" s="45" t="s">
        <v>435</v>
      </c>
      <c r="M379" s="17"/>
      <c r="P379" s="17"/>
    </row>
    <row r="380" spans="12:16">
      <c r="L380" s="45" t="s">
        <v>436</v>
      </c>
      <c r="M380" s="17"/>
      <c r="P380" s="17"/>
    </row>
    <row r="381" spans="12:16">
      <c r="L381" s="45" t="s">
        <v>621</v>
      </c>
      <c r="M381" s="17">
        <f t="shared" ref="M381:M382" si="469">HEX2DEC(L381)</f>
        <v>30497</v>
      </c>
      <c r="N381" s="46">
        <f t="shared" ref="N381" si="470">M381*$B$2</f>
        <v>2471.6293650000002</v>
      </c>
      <c r="O381" s="46">
        <f t="shared" ref="O381" si="471">N381+N382</f>
        <v>117671.629365</v>
      </c>
      <c r="P381" s="17"/>
    </row>
    <row r="382" spans="12:16">
      <c r="L382" s="45" t="s">
        <v>620</v>
      </c>
      <c r="M382" s="17">
        <f t="shared" si="469"/>
        <v>37</v>
      </c>
      <c r="N382" s="46">
        <f t="shared" ref="N382" si="472">(M382-1)*$B$3</f>
        <v>115200</v>
      </c>
      <c r="P382" s="17"/>
    </row>
    <row r="383" spans="12:16">
      <c r="L383" s="45" t="s">
        <v>435</v>
      </c>
      <c r="M383" s="17"/>
      <c r="P383" s="17"/>
    </row>
    <row r="384" spans="12:16">
      <c r="L384" s="45" t="s">
        <v>437</v>
      </c>
      <c r="M384" s="17"/>
      <c r="P384" s="17"/>
    </row>
    <row r="385" spans="12:16">
      <c r="L385" s="45" t="s">
        <v>622</v>
      </c>
      <c r="M385" s="17">
        <f t="shared" ref="M385:M386" si="473">HEX2DEC(L385)</f>
        <v>31752</v>
      </c>
      <c r="N385" s="46">
        <f t="shared" ref="N385" si="474">M385*$B$2</f>
        <v>2573.3408400000003</v>
      </c>
      <c r="O385" s="46">
        <f t="shared" ref="O385" si="475">N385+N386</f>
        <v>213773.34083999999</v>
      </c>
      <c r="P385" s="46">
        <f t="shared" ref="P385" si="476">IF(O385-O389&gt;0,O385-O389, O389-O385)</f>
        <v>6.7267350000038277</v>
      </c>
    </row>
    <row r="386" spans="12:16">
      <c r="L386" s="45" t="s">
        <v>623</v>
      </c>
      <c r="M386" s="17">
        <f t="shared" si="473"/>
        <v>67</v>
      </c>
      <c r="N386" s="46">
        <f t="shared" ref="N386" si="477">(M386-1)*$B$3</f>
        <v>211200</v>
      </c>
      <c r="P386" s="17">
        <f t="shared" ref="P386" si="478">M390-M386</f>
        <v>0</v>
      </c>
    </row>
    <row r="387" spans="12:16">
      <c r="L387" s="45" t="s">
        <v>435</v>
      </c>
      <c r="M387" s="17"/>
      <c r="P387" s="17"/>
    </row>
    <row r="388" spans="12:16">
      <c r="L388" s="45" t="s">
        <v>436</v>
      </c>
      <c r="M388" s="17"/>
      <c r="P388" s="17"/>
    </row>
    <row r="389" spans="12:16">
      <c r="L389" s="45" t="s">
        <v>445</v>
      </c>
      <c r="M389" s="17">
        <f t="shared" ref="M389:M390" si="479">HEX2DEC(L389)</f>
        <v>31835</v>
      </c>
      <c r="N389" s="46">
        <f t="shared" ref="N389" si="480">M389*$B$2</f>
        <v>2580.067575</v>
      </c>
      <c r="O389" s="46">
        <f t="shared" ref="O389" si="481">N389+N390</f>
        <v>213780.06757499999</v>
      </c>
      <c r="P389" s="17"/>
    </row>
    <row r="390" spans="12:16">
      <c r="L390" s="45" t="s">
        <v>623</v>
      </c>
      <c r="M390" s="17">
        <f t="shared" si="479"/>
        <v>67</v>
      </c>
      <c r="N390" s="46">
        <f t="shared" ref="N390" si="482">(M390-1)*$B$3</f>
        <v>211200</v>
      </c>
      <c r="P390" s="17"/>
    </row>
    <row r="391" spans="12:16">
      <c r="L391" s="45" t="s">
        <v>435</v>
      </c>
      <c r="M391" s="17"/>
      <c r="P391" s="17"/>
    </row>
    <row r="392" spans="12:16">
      <c r="L392" s="45" t="s">
        <v>437</v>
      </c>
      <c r="M392" s="17"/>
      <c r="P392" s="17"/>
    </row>
    <row r="393" spans="12:16">
      <c r="L393" s="45" t="s">
        <v>624</v>
      </c>
      <c r="M393" s="17">
        <f t="shared" ref="M393:M394" si="483">HEX2DEC(L393)</f>
        <v>39378</v>
      </c>
      <c r="N393" s="46">
        <f t="shared" ref="N393" si="484">M393*$B$2</f>
        <v>3191.3900100000001</v>
      </c>
      <c r="O393" s="46">
        <f t="shared" ref="O393" si="485">N393+N394</f>
        <v>646391.39000999997</v>
      </c>
      <c r="P393" s="46">
        <f t="shared" ref="P393" si="486">IF(O393-O397&gt;0,O393-O397, O397-O393)</f>
        <v>6.5646450000349432</v>
      </c>
    </row>
    <row r="394" spans="12:16">
      <c r="L394" s="45" t="s">
        <v>442</v>
      </c>
      <c r="M394" s="17">
        <f t="shared" si="483"/>
        <v>202</v>
      </c>
      <c r="N394" s="46">
        <f t="shared" ref="N394" si="487">(M394-1)*$B$3</f>
        <v>643200</v>
      </c>
      <c r="P394" s="17">
        <f t="shared" ref="P394" si="488">M398-M394</f>
        <v>0</v>
      </c>
    </row>
    <row r="395" spans="12:16">
      <c r="L395" s="45" t="s">
        <v>435</v>
      </c>
      <c r="M395" s="17"/>
      <c r="P395" s="17"/>
    </row>
    <row r="396" spans="12:16">
      <c r="L396" s="45" t="s">
        <v>436</v>
      </c>
      <c r="M396" s="17"/>
      <c r="P396" s="17"/>
    </row>
    <row r="397" spans="12:16">
      <c r="L397" s="45" t="s">
        <v>625</v>
      </c>
      <c r="M397" s="17">
        <f t="shared" ref="M397:M398" si="489">HEX2DEC(L397)</f>
        <v>39459</v>
      </c>
      <c r="N397" s="46">
        <f t="shared" ref="N397" si="490">M397*$B$2</f>
        <v>3197.9546550000005</v>
      </c>
      <c r="O397" s="46">
        <f t="shared" ref="O397" si="491">N397+N398</f>
        <v>646397.95465500001</v>
      </c>
      <c r="P397" s="17"/>
    </row>
    <row r="398" spans="12:16">
      <c r="L398" s="45" t="s">
        <v>442</v>
      </c>
      <c r="M398" s="17">
        <f t="shared" si="489"/>
        <v>202</v>
      </c>
      <c r="N398" s="46">
        <f t="shared" ref="N398" si="492">(M398-1)*$B$3</f>
        <v>643200</v>
      </c>
      <c r="P398" s="17"/>
    </row>
    <row r="399" spans="12:16">
      <c r="L399" s="45" t="s">
        <v>435</v>
      </c>
      <c r="M399" s="17"/>
      <c r="P399" s="17"/>
    </row>
    <row r="400" spans="12:16">
      <c r="L400" s="45" t="s">
        <v>437</v>
      </c>
      <c r="M400" s="17"/>
      <c r="P400" s="17"/>
    </row>
    <row r="401" spans="12:16">
      <c r="L401" s="45" t="s">
        <v>626</v>
      </c>
      <c r="M401" s="17">
        <f t="shared" ref="M401:M402" si="493">HEX2DEC(L401)</f>
        <v>3777</v>
      </c>
      <c r="N401" s="46">
        <f t="shared" ref="N401" si="494">M401*$B$2</f>
        <v>306.106965</v>
      </c>
      <c r="O401" s="46">
        <f t="shared" ref="O401" si="495">N401+N402</f>
        <v>413106.10696499998</v>
      </c>
      <c r="P401" s="46">
        <f t="shared" ref="P401" si="496">IF(O401-O405&gt;0,O401-O405, O405-O401)</f>
        <v>6.5646450000349432</v>
      </c>
    </row>
    <row r="402" spans="12:16">
      <c r="L402" s="45" t="s">
        <v>592</v>
      </c>
      <c r="M402" s="17">
        <f t="shared" si="493"/>
        <v>130</v>
      </c>
      <c r="N402" s="46">
        <f t="shared" ref="N402" si="497">(M402-1)*$B$3</f>
        <v>412800</v>
      </c>
      <c r="P402" s="17">
        <f t="shared" ref="P402" si="498">M406-M402</f>
        <v>0</v>
      </c>
    </row>
    <row r="403" spans="12:16">
      <c r="L403" s="45" t="s">
        <v>435</v>
      </c>
      <c r="M403" s="17"/>
      <c r="P403" s="17"/>
    </row>
    <row r="404" spans="12:16">
      <c r="L404" s="45" t="s">
        <v>436</v>
      </c>
      <c r="M404" s="17"/>
      <c r="P404" s="17"/>
    </row>
    <row r="405" spans="12:16">
      <c r="L405" s="45" t="s">
        <v>627</v>
      </c>
      <c r="M405" s="17">
        <f t="shared" ref="M405:M406" si="499">HEX2DEC(L405)</f>
        <v>3858</v>
      </c>
      <c r="N405" s="46">
        <f t="shared" ref="N405" si="500">M405*$B$2</f>
        <v>312.67161000000004</v>
      </c>
      <c r="O405" s="46">
        <f t="shared" ref="O405" si="501">N405+N406</f>
        <v>413112.67161000002</v>
      </c>
      <c r="P405" s="17"/>
    </row>
    <row r="406" spans="12:16">
      <c r="L406" s="45" t="s">
        <v>592</v>
      </c>
      <c r="M406" s="17">
        <f t="shared" si="499"/>
        <v>130</v>
      </c>
      <c r="N406" s="46">
        <f t="shared" ref="N406" si="502">(M406-1)*$B$3</f>
        <v>412800</v>
      </c>
      <c r="P406" s="17"/>
    </row>
    <row r="407" spans="12:16">
      <c r="L407" s="45" t="s">
        <v>435</v>
      </c>
      <c r="M407" s="17"/>
      <c r="P407" s="17"/>
    </row>
    <row r="408" spans="12:16">
      <c r="L408" s="45" t="s">
        <v>437</v>
      </c>
      <c r="M408" s="17"/>
      <c r="P408" s="17"/>
    </row>
    <row r="409" spans="12:16">
      <c r="L409" s="45" t="s">
        <v>628</v>
      </c>
      <c r="M409" s="17">
        <f t="shared" ref="M409:M410" si="503">HEX2DEC(L409)</f>
        <v>11341</v>
      </c>
      <c r="N409" s="46">
        <f t="shared" ref="N409" si="504">M409*$B$2</f>
        <v>919.13134500000012</v>
      </c>
      <c r="O409" s="46">
        <f t="shared" ref="O409" si="505">N409+N410</f>
        <v>423319.131345</v>
      </c>
      <c r="P409" s="46">
        <f t="shared" ref="P409" si="506">IF(O409-O413&gt;0,O409-O413, O413-O409)</f>
        <v>6.4835999999777414</v>
      </c>
    </row>
    <row r="410" spans="12:16">
      <c r="L410" s="45" t="s">
        <v>574</v>
      </c>
      <c r="M410" s="17">
        <f t="shared" si="503"/>
        <v>133</v>
      </c>
      <c r="N410" s="46">
        <f t="shared" ref="N410" si="507">(M410-1)*$B$3</f>
        <v>422400</v>
      </c>
      <c r="P410" s="17">
        <f t="shared" ref="P410" si="508">M414-M410</f>
        <v>0</v>
      </c>
    </row>
    <row r="411" spans="12:16">
      <c r="L411" s="45" t="s">
        <v>435</v>
      </c>
      <c r="M411" s="17"/>
      <c r="P411" s="17"/>
    </row>
    <row r="412" spans="12:16">
      <c r="L412" s="45" t="s">
        <v>436</v>
      </c>
      <c r="M412" s="17"/>
      <c r="P412" s="17"/>
    </row>
    <row r="413" spans="12:16">
      <c r="L413" s="45" t="s">
        <v>629</v>
      </c>
      <c r="M413" s="17">
        <f t="shared" ref="M413:M414" si="509">HEX2DEC(L413)</f>
        <v>11421</v>
      </c>
      <c r="N413" s="46">
        <f t="shared" ref="N413" si="510">M413*$B$2</f>
        <v>925.61494500000003</v>
      </c>
      <c r="O413" s="46">
        <f t="shared" ref="O413" si="511">N413+N414</f>
        <v>423325.61494499998</v>
      </c>
      <c r="P413" s="17"/>
    </row>
    <row r="414" spans="12:16">
      <c r="L414" s="45" t="s">
        <v>574</v>
      </c>
      <c r="M414" s="17">
        <f t="shared" si="509"/>
        <v>133</v>
      </c>
      <c r="N414" s="46">
        <f t="shared" ref="N414" si="512">(M414-1)*$B$3</f>
        <v>422400</v>
      </c>
      <c r="P414" s="17"/>
    </row>
    <row r="415" spans="12:16">
      <c r="L415" s="45" t="s">
        <v>435</v>
      </c>
      <c r="M415" s="17"/>
      <c r="P415" s="17"/>
    </row>
    <row r="416" spans="12:16">
      <c r="L416" s="45" t="s">
        <v>437</v>
      </c>
      <c r="M416" s="17"/>
      <c r="P416" s="17"/>
    </row>
    <row r="417" spans="12:16">
      <c r="L417" s="45" t="s">
        <v>630</v>
      </c>
      <c r="M417" s="17">
        <f t="shared" ref="M417:M418" si="513">HEX2DEC(L417)</f>
        <v>27572</v>
      </c>
      <c r="N417" s="46">
        <f t="shared" ref="N417" si="514">M417*$B$2</f>
        <v>2234.5727400000001</v>
      </c>
      <c r="O417" s="46">
        <f t="shared" ref="O417" si="515">N417+N418</f>
        <v>287034.57273999997</v>
      </c>
      <c r="P417" s="46">
        <f t="shared" ref="P417" si="516">IF(O417-O421&gt;0,O417-O421, O421-O417)</f>
        <v>6.4836000000359491</v>
      </c>
    </row>
    <row r="418" spans="12:16">
      <c r="L418" s="45" t="s">
        <v>450</v>
      </c>
      <c r="M418" s="17">
        <f t="shared" si="513"/>
        <v>90</v>
      </c>
      <c r="N418" s="46">
        <f t="shared" ref="N418" si="517">(M418-1)*$B$3</f>
        <v>284800</v>
      </c>
      <c r="P418" s="17">
        <f t="shared" ref="P418" si="518">M422-M418</f>
        <v>0</v>
      </c>
    </row>
    <row r="419" spans="12:16">
      <c r="L419" s="45" t="s">
        <v>435</v>
      </c>
      <c r="M419" s="17"/>
      <c r="P419" s="17"/>
    </row>
    <row r="420" spans="12:16">
      <c r="L420" s="45" t="s">
        <v>436</v>
      </c>
      <c r="M420" s="17"/>
      <c r="P420" s="17"/>
    </row>
    <row r="421" spans="12:16">
      <c r="L421" s="45" t="s">
        <v>631</v>
      </c>
      <c r="M421" s="17">
        <f t="shared" ref="M421:M422" si="519">HEX2DEC(L421)</f>
        <v>27652</v>
      </c>
      <c r="N421" s="46">
        <f t="shared" ref="N421" si="520">M421*$B$2</f>
        <v>2241.0563400000001</v>
      </c>
      <c r="O421" s="46">
        <f t="shared" ref="O421" si="521">N421+N422</f>
        <v>287041.05634000001</v>
      </c>
      <c r="P421" s="17"/>
    </row>
    <row r="422" spans="12:16">
      <c r="L422" s="45" t="s">
        <v>450</v>
      </c>
      <c r="M422" s="17">
        <f t="shared" si="519"/>
        <v>90</v>
      </c>
      <c r="N422" s="46">
        <f t="shared" ref="N422" si="522">(M422-1)*$B$3</f>
        <v>284800</v>
      </c>
      <c r="P422" s="17"/>
    </row>
    <row r="423" spans="12:16">
      <c r="L423" s="45" t="s">
        <v>435</v>
      </c>
      <c r="M423" s="17"/>
      <c r="P423" s="17"/>
    </row>
    <row r="424" spans="12:16">
      <c r="L424" s="45" t="s">
        <v>437</v>
      </c>
      <c r="M424" s="17"/>
      <c r="P424" s="17"/>
    </row>
    <row r="425" spans="12:16">
      <c r="L425" s="45" t="s">
        <v>632</v>
      </c>
      <c r="M425" s="17">
        <f t="shared" ref="M425:M426" si="523">HEX2DEC(L425)</f>
        <v>22832</v>
      </c>
      <c r="N425" s="46">
        <f t="shared" ref="N425" si="524">M425*$B$2</f>
        <v>1850.4194400000001</v>
      </c>
      <c r="O425" s="46">
        <f t="shared" ref="O425" si="525">N425+N426</f>
        <v>59450.419439999998</v>
      </c>
      <c r="P425" s="46">
        <f t="shared" ref="P425" si="526">IF(O425-O429&gt;0,O425-O429, O429-O425)</f>
        <v>6.5646450000058394</v>
      </c>
    </row>
    <row r="426" spans="12:16">
      <c r="L426" s="45" t="s">
        <v>633</v>
      </c>
      <c r="M426" s="17">
        <f t="shared" si="523"/>
        <v>19</v>
      </c>
      <c r="N426" s="46">
        <f t="shared" ref="N426" si="527">(M426-1)*$B$3</f>
        <v>57600</v>
      </c>
      <c r="P426" s="17">
        <f t="shared" ref="P426" si="528">M430-M426</f>
        <v>0</v>
      </c>
    </row>
    <row r="427" spans="12:16">
      <c r="L427" s="45" t="s">
        <v>435</v>
      </c>
      <c r="M427" s="17"/>
      <c r="P427" s="17"/>
    </row>
    <row r="428" spans="12:16">
      <c r="L428" s="45" t="s">
        <v>436</v>
      </c>
      <c r="M428" s="17"/>
      <c r="P428" s="17"/>
    </row>
    <row r="429" spans="12:16">
      <c r="L429" s="45" t="s">
        <v>634</v>
      </c>
      <c r="M429" s="17">
        <f t="shared" ref="M429:M430" si="529">HEX2DEC(L429)</f>
        <v>22913</v>
      </c>
      <c r="N429" s="46">
        <f t="shared" ref="N429" si="530">M429*$B$2</f>
        <v>1856.9840850000001</v>
      </c>
      <c r="O429" s="46">
        <f t="shared" ref="O429" si="531">N429+N430</f>
        <v>59456.984085000004</v>
      </c>
      <c r="P429" s="17"/>
    </row>
    <row r="430" spans="12:16">
      <c r="L430" s="45" t="s">
        <v>633</v>
      </c>
      <c r="M430" s="17">
        <f t="shared" si="529"/>
        <v>19</v>
      </c>
      <c r="N430" s="46">
        <f t="shared" ref="N430" si="532">(M430-1)*$B$3</f>
        <v>57600</v>
      </c>
      <c r="P430" s="17"/>
    </row>
    <row r="431" spans="12:16">
      <c r="L431" s="45" t="s">
        <v>435</v>
      </c>
      <c r="M431" s="17"/>
      <c r="P431" s="17"/>
    </row>
    <row r="432" spans="12:16">
      <c r="L432" s="45" t="s">
        <v>437</v>
      </c>
      <c r="M432" s="17"/>
      <c r="P432" s="17"/>
    </row>
    <row r="433" spans="12:16">
      <c r="L433" s="45" t="s">
        <v>635</v>
      </c>
      <c r="M433" s="17">
        <f t="shared" ref="M433:M434" si="533">HEX2DEC(L433)</f>
        <v>8183</v>
      </c>
      <c r="N433" s="46">
        <f t="shared" ref="N433" si="534">M433*$B$2</f>
        <v>663.19123500000001</v>
      </c>
      <c r="O433" s="46">
        <f t="shared" ref="O433" si="535">N433+N434</f>
        <v>647063.19123500003</v>
      </c>
      <c r="P433" s="46">
        <f t="shared" ref="P433" si="536">IF(O433-O437&gt;0,O433-O437, O437-O433)</f>
        <v>6.5646449999185279</v>
      </c>
    </row>
    <row r="434" spans="12:16">
      <c r="L434" s="45" t="s">
        <v>449</v>
      </c>
      <c r="M434" s="17">
        <f t="shared" si="533"/>
        <v>203</v>
      </c>
      <c r="N434" s="46">
        <f t="shared" ref="N434" si="537">(M434-1)*$B$3</f>
        <v>646400</v>
      </c>
      <c r="P434" s="17">
        <f t="shared" ref="P434" si="538">M438-M434</f>
        <v>0</v>
      </c>
    </row>
    <row r="435" spans="12:16">
      <c r="L435" s="45" t="s">
        <v>435</v>
      </c>
      <c r="M435" s="17"/>
      <c r="P435" s="17"/>
    </row>
    <row r="436" spans="12:16">
      <c r="L436" s="45" t="s">
        <v>436</v>
      </c>
      <c r="M436" s="17"/>
      <c r="P436" s="17"/>
    </row>
    <row r="437" spans="12:16">
      <c r="L437" s="45" t="s">
        <v>636</v>
      </c>
      <c r="M437" s="17">
        <f t="shared" ref="M437:M438" si="539">HEX2DEC(L437)</f>
        <v>8264</v>
      </c>
      <c r="N437" s="46">
        <f t="shared" ref="N437" si="540">M437*$B$2</f>
        <v>669.75588000000005</v>
      </c>
      <c r="O437" s="46">
        <f t="shared" ref="O437" si="541">N437+N438</f>
        <v>647069.75587999995</v>
      </c>
      <c r="P437" s="17"/>
    </row>
    <row r="438" spans="12:16">
      <c r="L438" s="45" t="s">
        <v>449</v>
      </c>
      <c r="M438" s="17">
        <f t="shared" si="539"/>
        <v>203</v>
      </c>
      <c r="N438" s="46">
        <f t="shared" ref="N438" si="542">(M438-1)*$B$3</f>
        <v>646400</v>
      </c>
      <c r="P438" s="17"/>
    </row>
    <row r="439" spans="12:16">
      <c r="L439" s="45" t="s">
        <v>435</v>
      </c>
      <c r="M439" s="17"/>
      <c r="P439" s="17"/>
    </row>
    <row r="440" spans="12:16">
      <c r="L440" s="45" t="s">
        <v>437</v>
      </c>
      <c r="M440" s="17"/>
      <c r="P440" s="17"/>
    </row>
    <row r="441" spans="12:16">
      <c r="L441" s="45" t="s">
        <v>637</v>
      </c>
      <c r="M441" s="17">
        <f t="shared" ref="M441:M442" si="543">HEX2DEC(L441)</f>
        <v>7103</v>
      </c>
      <c r="N441" s="46">
        <f t="shared" ref="N441" si="544">M441*$B$2</f>
        <v>575.66263500000002</v>
      </c>
      <c r="O441" s="46">
        <f t="shared" ref="O441" si="545">N441+N442</f>
        <v>448575.66263500002</v>
      </c>
      <c r="P441" s="46">
        <f t="shared" ref="P441" si="546">IF(O441-O445&gt;0,O441-O445, O445-O441)</f>
        <v>6.5646449999767356</v>
      </c>
    </row>
    <row r="442" spans="12:16">
      <c r="L442" s="45" t="s">
        <v>448</v>
      </c>
      <c r="M442" s="17">
        <f t="shared" si="543"/>
        <v>141</v>
      </c>
      <c r="N442" s="46">
        <f t="shared" ref="N442" si="547">(M442-1)*$B$3</f>
        <v>448000</v>
      </c>
      <c r="P442" s="17">
        <f t="shared" ref="P442" si="548">M446-M442</f>
        <v>0</v>
      </c>
    </row>
    <row r="443" spans="12:16">
      <c r="L443" s="45" t="s">
        <v>435</v>
      </c>
      <c r="M443" s="17"/>
      <c r="P443" s="17"/>
    </row>
    <row r="444" spans="12:16">
      <c r="L444" s="45" t="s">
        <v>436</v>
      </c>
      <c r="M444" s="17"/>
      <c r="P444" s="17"/>
    </row>
    <row r="445" spans="12:16">
      <c r="L445" s="45" t="s">
        <v>638</v>
      </c>
      <c r="M445" s="17">
        <f t="shared" ref="M445:M446" si="549">HEX2DEC(L445)</f>
        <v>7184</v>
      </c>
      <c r="N445" s="46">
        <f t="shared" ref="N445" si="550">M445*$B$2</f>
        <v>582.22728000000006</v>
      </c>
      <c r="O445" s="46">
        <f t="shared" ref="O445" si="551">N445+N446</f>
        <v>448582.22727999999</v>
      </c>
      <c r="P445" s="17"/>
    </row>
    <row r="446" spans="12:16">
      <c r="L446" s="45" t="s">
        <v>448</v>
      </c>
      <c r="M446" s="17">
        <f t="shared" si="549"/>
        <v>141</v>
      </c>
      <c r="N446" s="46">
        <f t="shared" ref="N446" si="552">(M446-1)*$B$3</f>
        <v>448000</v>
      </c>
      <c r="P446" s="17"/>
    </row>
    <row r="447" spans="12:16">
      <c r="L447" s="45" t="s">
        <v>435</v>
      </c>
      <c r="M447" s="17"/>
      <c r="P447" s="17"/>
    </row>
    <row r="448" spans="12:16">
      <c r="L448" s="45" t="s">
        <v>437</v>
      </c>
      <c r="M448" s="17"/>
      <c r="P448" s="17"/>
    </row>
    <row r="449" spans="12:16">
      <c r="L449" s="45" t="s">
        <v>639</v>
      </c>
      <c r="M449" s="17">
        <f t="shared" ref="M449:M450" si="553">HEX2DEC(L449)</f>
        <v>32024</v>
      </c>
      <c r="N449" s="46">
        <f t="shared" ref="N449" si="554">M449*$B$2</f>
        <v>2595.38508</v>
      </c>
      <c r="O449" s="46">
        <f t="shared" ref="O449" si="555">N449+N450</f>
        <v>60195.38508</v>
      </c>
      <c r="P449" s="46">
        <f t="shared" ref="P449" si="556">IF(O449-O453&gt;0,O449-O453, O453-O449)</f>
        <v>6.4835999999995693</v>
      </c>
    </row>
    <row r="450" spans="12:16">
      <c r="L450" s="45" t="s">
        <v>633</v>
      </c>
      <c r="M450" s="17">
        <f t="shared" si="553"/>
        <v>19</v>
      </c>
      <c r="N450" s="46">
        <f t="shared" ref="N450" si="557">(M450-1)*$B$3</f>
        <v>57600</v>
      </c>
      <c r="P450" s="17">
        <f t="shared" ref="P450" si="558">M454-M450</f>
        <v>0</v>
      </c>
    </row>
    <row r="451" spans="12:16">
      <c r="L451" s="45" t="s">
        <v>435</v>
      </c>
      <c r="M451" s="17"/>
      <c r="P451" s="17"/>
    </row>
    <row r="452" spans="12:16">
      <c r="L452" s="45" t="s">
        <v>436</v>
      </c>
      <c r="M452" s="17"/>
      <c r="P452" s="17"/>
    </row>
    <row r="453" spans="12:16">
      <c r="L453" s="45" t="s">
        <v>640</v>
      </c>
      <c r="M453" s="17">
        <f t="shared" ref="M453:M454" si="559">HEX2DEC(L453)</f>
        <v>32104</v>
      </c>
      <c r="N453" s="46">
        <f t="shared" ref="N453" si="560">M453*$B$2</f>
        <v>2601.86868</v>
      </c>
      <c r="O453" s="46">
        <f t="shared" ref="O453" si="561">N453+N454</f>
        <v>60201.86868</v>
      </c>
      <c r="P453" s="17"/>
    </row>
    <row r="454" spans="12:16">
      <c r="L454" s="45" t="s">
        <v>633</v>
      </c>
      <c r="M454" s="17">
        <f t="shared" si="559"/>
        <v>19</v>
      </c>
      <c r="N454" s="46">
        <f t="shared" ref="N454" si="562">(M454-1)*$B$3</f>
        <v>57600</v>
      </c>
      <c r="P454" s="17"/>
    </row>
    <row r="455" spans="12:16">
      <c r="L455" s="45" t="s">
        <v>435</v>
      </c>
      <c r="M455" s="17"/>
      <c r="P455" s="17"/>
    </row>
    <row r="456" spans="12:16">
      <c r="L456" s="45" t="s">
        <v>437</v>
      </c>
      <c r="M456" s="17"/>
      <c r="P456" s="17"/>
    </row>
    <row r="457" spans="12:16">
      <c r="L457" s="45" t="s">
        <v>641</v>
      </c>
      <c r="M457" s="17">
        <f t="shared" ref="M457:M458" si="563">HEX2DEC(L457)</f>
        <v>10006</v>
      </c>
      <c r="N457" s="46">
        <f t="shared" ref="N457" si="564">M457*$B$2</f>
        <v>810.93627000000004</v>
      </c>
      <c r="O457" s="46">
        <f t="shared" ref="O457" si="565">N457+N458</f>
        <v>554410.93626999995</v>
      </c>
      <c r="P457" s="46">
        <f t="shared" ref="P457" si="566">IF(O457-O461&gt;0,O457-O461, O461-O457)</f>
        <v>6.5646450000349432</v>
      </c>
    </row>
    <row r="458" spans="12:16">
      <c r="L458" s="45" t="s">
        <v>642</v>
      </c>
      <c r="M458" s="17">
        <f t="shared" si="563"/>
        <v>174</v>
      </c>
      <c r="N458" s="46">
        <f t="shared" ref="N458" si="567">(M458-1)*$B$3</f>
        <v>553600</v>
      </c>
      <c r="P458" s="17">
        <f t="shared" ref="P458" si="568">M462-M458</f>
        <v>0</v>
      </c>
    </row>
    <row r="459" spans="12:16">
      <c r="L459" s="45" t="s">
        <v>435</v>
      </c>
      <c r="M459" s="17"/>
      <c r="P459" s="17"/>
    </row>
    <row r="460" spans="12:16">
      <c r="L460" s="45" t="s">
        <v>436</v>
      </c>
      <c r="M460" s="17"/>
      <c r="P460" s="17"/>
    </row>
    <row r="461" spans="12:16">
      <c r="L461" s="45" t="s">
        <v>643</v>
      </c>
      <c r="M461" s="17">
        <f t="shared" ref="M461:M462" si="569">HEX2DEC(L461)</f>
        <v>10087</v>
      </c>
      <c r="N461" s="46">
        <f t="shared" ref="N461" si="570">M461*$B$2</f>
        <v>817.50091500000008</v>
      </c>
      <c r="O461" s="46">
        <f t="shared" ref="O461" si="571">N461+N462</f>
        <v>554417.50091499998</v>
      </c>
      <c r="P461" s="17"/>
    </row>
    <row r="462" spans="12:16">
      <c r="L462" s="45" t="s">
        <v>642</v>
      </c>
      <c r="M462" s="17">
        <f t="shared" si="569"/>
        <v>174</v>
      </c>
      <c r="N462" s="46">
        <f t="shared" ref="N462" si="572">(M462-1)*$B$3</f>
        <v>553600</v>
      </c>
      <c r="P462" s="17"/>
    </row>
    <row r="463" spans="12:16">
      <c r="L463" s="45" t="s">
        <v>435</v>
      </c>
      <c r="M463" s="17"/>
      <c r="P463" s="17"/>
    </row>
    <row r="464" spans="12:16">
      <c r="L464" s="45" t="s">
        <v>437</v>
      </c>
      <c r="M464" s="17"/>
      <c r="P464" s="17"/>
    </row>
    <row r="465" spans="12:16">
      <c r="L465" s="45" t="s">
        <v>644</v>
      </c>
      <c r="M465" s="17">
        <f t="shared" ref="M465:M466" si="573">HEX2DEC(L465)</f>
        <v>25019</v>
      </c>
      <c r="N465" s="46">
        <f t="shared" ref="N465" si="574">M465*$B$2</f>
        <v>2027.6648550000002</v>
      </c>
      <c r="O465" s="46">
        <f t="shared" ref="O465" si="575">N465+N466</f>
        <v>635627.66485499998</v>
      </c>
      <c r="P465" s="46">
        <f t="shared" ref="P465" si="576">IF(O465-O469&gt;0,O465-O469, O469-O465)</f>
        <v>6.5646450000349432</v>
      </c>
    </row>
    <row r="466" spans="12:16">
      <c r="L466" s="45" t="s">
        <v>645</v>
      </c>
      <c r="M466" s="17">
        <f t="shared" si="573"/>
        <v>199</v>
      </c>
      <c r="N466" s="46">
        <f t="shared" ref="N466" si="577">(M466-1)*$B$3</f>
        <v>633600</v>
      </c>
      <c r="P466" s="17">
        <f t="shared" ref="P466" si="578">M470-M466</f>
        <v>0</v>
      </c>
    </row>
    <row r="467" spans="12:16">
      <c r="L467" s="45" t="s">
        <v>435</v>
      </c>
      <c r="M467" s="17"/>
      <c r="P467" s="17"/>
    </row>
    <row r="468" spans="12:16">
      <c r="L468" s="45" t="s">
        <v>436</v>
      </c>
      <c r="M468" s="17"/>
      <c r="P468" s="17"/>
    </row>
    <row r="469" spans="12:16">
      <c r="L469" s="45" t="s">
        <v>646</v>
      </c>
      <c r="M469" s="17">
        <f t="shared" ref="M469:M470" si="579">HEX2DEC(L469)</f>
        <v>25100</v>
      </c>
      <c r="N469" s="46">
        <f t="shared" ref="N469" si="580">M469*$B$2</f>
        <v>2034.2295000000001</v>
      </c>
      <c r="O469" s="46">
        <f t="shared" ref="O469" si="581">N469+N470</f>
        <v>635634.22950000002</v>
      </c>
      <c r="P469" s="17"/>
    </row>
    <row r="470" spans="12:16">
      <c r="L470" s="45" t="s">
        <v>645</v>
      </c>
      <c r="M470" s="17">
        <f t="shared" si="579"/>
        <v>199</v>
      </c>
      <c r="N470" s="46">
        <f t="shared" ref="N470" si="582">(M470-1)*$B$3</f>
        <v>633600</v>
      </c>
      <c r="P470" s="17"/>
    </row>
    <row r="471" spans="12:16">
      <c r="L471" s="45" t="s">
        <v>435</v>
      </c>
      <c r="M471" s="17"/>
      <c r="P471" s="17"/>
    </row>
    <row r="472" spans="12:16">
      <c r="L472" s="45" t="s">
        <v>437</v>
      </c>
      <c r="M472" s="17"/>
      <c r="P472" s="17"/>
    </row>
    <row r="473" spans="12:16">
      <c r="L473" s="45" t="s">
        <v>647</v>
      </c>
      <c r="M473" s="17">
        <f t="shared" ref="M473:M474" si="583">HEX2DEC(L473)</f>
        <v>38795</v>
      </c>
      <c r="N473" s="46">
        <f t="shared" ref="N473" si="584">M473*$B$2</f>
        <v>3144.1407750000003</v>
      </c>
      <c r="O473" s="46">
        <f t="shared" ref="O473" si="585">N473+N474</f>
        <v>252744.14077500001</v>
      </c>
      <c r="P473" s="46">
        <f t="shared" ref="P473" si="586">IF(O473-O477&gt;0,O473-O477, O477-O473)</f>
        <v>6.6456900000048336</v>
      </c>
    </row>
    <row r="474" spans="12:16">
      <c r="L474" s="45" t="s">
        <v>648</v>
      </c>
      <c r="M474" s="17">
        <f t="shared" si="583"/>
        <v>79</v>
      </c>
      <c r="N474" s="46">
        <f t="shared" ref="N474" si="587">(M474-1)*$B$3</f>
        <v>249600</v>
      </c>
      <c r="P474" s="17">
        <f t="shared" ref="P474" si="588">M478-M474</f>
        <v>0</v>
      </c>
    </row>
    <row r="475" spans="12:16">
      <c r="L475" s="45" t="s">
        <v>435</v>
      </c>
      <c r="M475" s="17"/>
      <c r="P475" s="17"/>
    </row>
    <row r="476" spans="12:16">
      <c r="L476" s="45" t="s">
        <v>436</v>
      </c>
      <c r="M476" s="17"/>
      <c r="P476" s="17"/>
    </row>
    <row r="477" spans="12:16">
      <c r="L477" s="45" t="s">
        <v>649</v>
      </c>
      <c r="M477" s="17">
        <f t="shared" ref="M477:M478" si="589">HEX2DEC(L477)</f>
        <v>38877</v>
      </c>
      <c r="N477" s="46">
        <f t="shared" ref="N477" si="590">M477*$B$2</f>
        <v>3150.7864650000001</v>
      </c>
      <c r="O477" s="46">
        <f t="shared" ref="O477" si="591">N477+N478</f>
        <v>252750.78646500001</v>
      </c>
      <c r="P477" s="17"/>
    </row>
    <row r="478" spans="12:16">
      <c r="L478" s="45" t="s">
        <v>648</v>
      </c>
      <c r="M478" s="17">
        <f t="shared" si="589"/>
        <v>79</v>
      </c>
      <c r="N478" s="46">
        <f t="shared" ref="N478" si="592">(M478-1)*$B$3</f>
        <v>249600</v>
      </c>
      <c r="P478" s="17"/>
    </row>
    <row r="479" spans="12:16">
      <c r="L479" s="45" t="s">
        <v>435</v>
      </c>
      <c r="M479" s="17"/>
      <c r="P479" s="17"/>
    </row>
    <row r="480" spans="12:16">
      <c r="L480" s="45" t="s">
        <v>437</v>
      </c>
      <c r="M480" s="17"/>
      <c r="P480" s="17"/>
    </row>
    <row r="481" spans="12:16">
      <c r="L481" s="45" t="s">
        <v>650</v>
      </c>
      <c r="M481" s="17">
        <f t="shared" ref="M481:M482" si="593">HEX2DEC(L481)</f>
        <v>26686</v>
      </c>
      <c r="N481" s="46">
        <f t="shared" ref="N481" si="594">M481*$B$2</f>
        <v>2162.7668700000004</v>
      </c>
      <c r="O481" s="46">
        <f t="shared" ref="O481" si="595">N481+N482</f>
        <v>312562.76686999999</v>
      </c>
      <c r="P481" s="46">
        <f t="shared" ref="P481" si="596">IF(O481-O485&gt;0,O481-O485, O485-O481)</f>
        <v>6.5646450000349432</v>
      </c>
    </row>
    <row r="482" spans="12:16">
      <c r="L482" s="45" t="s">
        <v>438</v>
      </c>
      <c r="M482" s="17">
        <f t="shared" si="593"/>
        <v>98</v>
      </c>
      <c r="N482" s="46">
        <f t="shared" ref="N482" si="597">(M482-1)*$B$3</f>
        <v>310400</v>
      </c>
      <c r="P482" s="17">
        <f t="shared" ref="P482" si="598">M486-M482</f>
        <v>0</v>
      </c>
    </row>
    <row r="483" spans="12:16">
      <c r="L483" s="45" t="s">
        <v>435</v>
      </c>
      <c r="M483" s="17"/>
      <c r="P483" s="17"/>
    </row>
    <row r="484" spans="12:16">
      <c r="L484" s="45" t="s">
        <v>436</v>
      </c>
      <c r="M484" s="17"/>
      <c r="P484" s="17"/>
    </row>
    <row r="485" spans="12:16">
      <c r="L485" s="45" t="s">
        <v>651</v>
      </c>
      <c r="M485" s="17">
        <f t="shared" ref="M485:M486" si="599">HEX2DEC(L485)</f>
        <v>26767</v>
      </c>
      <c r="N485" s="46">
        <f t="shared" ref="N485" si="600">M485*$B$2</f>
        <v>2169.3315150000003</v>
      </c>
      <c r="O485" s="46">
        <f t="shared" ref="O485" si="601">N485+N486</f>
        <v>312569.33151500003</v>
      </c>
      <c r="P485" s="17"/>
    </row>
    <row r="486" spans="12:16">
      <c r="L486" s="45" t="s">
        <v>438</v>
      </c>
      <c r="M486" s="17">
        <f t="shared" si="599"/>
        <v>98</v>
      </c>
      <c r="N486" s="46">
        <f t="shared" ref="N486" si="602">(M486-1)*$B$3</f>
        <v>310400</v>
      </c>
      <c r="P486" s="17"/>
    </row>
    <row r="487" spans="12:16">
      <c r="L487" s="45" t="s">
        <v>435</v>
      </c>
      <c r="M487" s="17"/>
      <c r="P487" s="17"/>
    </row>
    <row r="488" spans="12:16">
      <c r="L488" s="45" t="s">
        <v>437</v>
      </c>
      <c r="M488" s="17"/>
      <c r="P488" s="17"/>
    </row>
    <row r="489" spans="12:16">
      <c r="L489" s="45" t="s">
        <v>652</v>
      </c>
      <c r="M489" s="17">
        <f t="shared" ref="M489:M490" si="603">HEX2DEC(L489)</f>
        <v>20772</v>
      </c>
      <c r="N489" s="46">
        <f t="shared" ref="N489" si="604">M489*$B$2</f>
        <v>1683.4667400000001</v>
      </c>
      <c r="O489" s="46">
        <f t="shared" ref="O489" si="605">N489+N490</f>
        <v>779283.46673999995</v>
      </c>
      <c r="P489" s="46">
        <f t="shared" ref="P489" si="606">IF(O489-O493&gt;0,O489-O493, O493-O489)</f>
        <v>6.6456900000339374</v>
      </c>
    </row>
    <row r="490" spans="12:16">
      <c r="L490" s="45" t="s">
        <v>653</v>
      </c>
      <c r="M490" s="17">
        <f t="shared" si="603"/>
        <v>244</v>
      </c>
      <c r="N490" s="46">
        <f t="shared" ref="N490" si="607">(M490-1)*$B$3</f>
        <v>777600</v>
      </c>
      <c r="P490" s="17">
        <f t="shared" ref="P490" si="608">M494-M490</f>
        <v>0</v>
      </c>
    </row>
    <row r="491" spans="12:16">
      <c r="L491" s="45" t="s">
        <v>435</v>
      </c>
      <c r="M491" s="17"/>
      <c r="P491" s="17"/>
    </row>
    <row r="492" spans="12:16">
      <c r="L492" s="45" t="s">
        <v>436</v>
      </c>
      <c r="M492" s="17"/>
      <c r="P492" s="17"/>
    </row>
    <row r="493" spans="12:16">
      <c r="L493" s="45" t="s">
        <v>654</v>
      </c>
      <c r="M493" s="17">
        <f t="shared" ref="M493:M494" si="609">HEX2DEC(L493)</f>
        <v>20854</v>
      </c>
      <c r="N493" s="46">
        <f t="shared" ref="N493" si="610">M493*$B$2</f>
        <v>1690.1124300000001</v>
      </c>
      <c r="O493" s="46">
        <f t="shared" ref="O493" si="611">N493+N494</f>
        <v>779290.11242999998</v>
      </c>
      <c r="P493" s="17"/>
    </row>
    <row r="494" spans="12:16">
      <c r="L494" s="45" t="s">
        <v>653</v>
      </c>
      <c r="M494" s="17">
        <f t="shared" si="609"/>
        <v>244</v>
      </c>
      <c r="N494" s="46">
        <f t="shared" ref="N494" si="612">(M494-1)*$B$3</f>
        <v>777600</v>
      </c>
      <c r="P494" s="17"/>
    </row>
    <row r="495" spans="12:16">
      <c r="L495" s="45" t="s">
        <v>435</v>
      </c>
      <c r="M495" s="17"/>
      <c r="P495" s="17"/>
    </row>
    <row r="496" spans="12:16">
      <c r="L496" s="45" t="s">
        <v>437</v>
      </c>
      <c r="M496" s="17"/>
      <c r="P496" s="17"/>
    </row>
    <row r="497" spans="12:16">
      <c r="L497" s="45" t="s">
        <v>655</v>
      </c>
      <c r="M497" s="17">
        <f t="shared" ref="M497:M498" si="613">HEX2DEC(L497)</f>
        <v>21008</v>
      </c>
      <c r="N497" s="46">
        <f t="shared" ref="N497" si="614">M497*$B$2</f>
        <v>1702.5933600000001</v>
      </c>
      <c r="O497" s="46">
        <f t="shared" ref="O497" si="615">N497+N498</f>
        <v>11302.593360000001</v>
      </c>
      <c r="P497" s="46">
        <f t="shared" ref="P497" si="616">IF(O497-O501&gt;0,O497-O501, O501-O497)</f>
        <v>6.5646450000003824</v>
      </c>
    </row>
    <row r="498" spans="12:16">
      <c r="L498" s="45" t="s">
        <v>656</v>
      </c>
      <c r="M498" s="17">
        <f t="shared" si="613"/>
        <v>4</v>
      </c>
      <c r="N498" s="46">
        <f t="shared" ref="N498" si="617">(M498-1)*$B$3</f>
        <v>9600</v>
      </c>
      <c r="P498" s="17">
        <f t="shared" ref="P498" si="618">M502-M498</f>
        <v>0</v>
      </c>
    </row>
    <row r="499" spans="12:16">
      <c r="L499" s="45" t="s">
        <v>435</v>
      </c>
      <c r="M499" s="17"/>
      <c r="P499" s="17"/>
    </row>
    <row r="500" spans="12:16">
      <c r="L500" s="45" t="s">
        <v>436</v>
      </c>
      <c r="M500" s="17"/>
      <c r="P500" s="17"/>
    </row>
    <row r="501" spans="12:16">
      <c r="L501" s="45" t="s">
        <v>657</v>
      </c>
      <c r="M501" s="17">
        <f t="shared" ref="M501:M502" si="619">HEX2DEC(L501)</f>
        <v>21089</v>
      </c>
      <c r="N501" s="46">
        <f t="shared" ref="N501" si="620">M501*$B$2</f>
        <v>1709.1580050000002</v>
      </c>
      <c r="O501" s="46">
        <f t="shared" ref="O501" si="621">N501+N502</f>
        <v>11309.158005000001</v>
      </c>
      <c r="P501" s="17"/>
    </row>
    <row r="502" spans="12:16">
      <c r="L502" s="45" t="s">
        <v>656</v>
      </c>
      <c r="M502" s="17">
        <f t="shared" si="619"/>
        <v>4</v>
      </c>
      <c r="N502" s="46">
        <f t="shared" ref="N502" si="622">(M502-1)*$B$3</f>
        <v>9600</v>
      </c>
      <c r="P502" s="17"/>
    </row>
    <row r="503" spans="12:16">
      <c r="L503" s="45" t="s">
        <v>435</v>
      </c>
      <c r="M503" s="17"/>
      <c r="P503" s="17"/>
    </row>
    <row r="504" spans="12:16">
      <c r="L504" s="45" t="s">
        <v>437</v>
      </c>
      <c r="M504" s="17"/>
      <c r="P504" s="17"/>
    </row>
    <row r="505" spans="12:16">
      <c r="L505" s="45" t="s">
        <v>658</v>
      </c>
      <c r="M505" s="17">
        <f t="shared" ref="M505:M506" si="623">HEX2DEC(L505)</f>
        <v>12620</v>
      </c>
      <c r="N505" s="46">
        <f t="shared" ref="N505" si="624">M505*$B$2</f>
        <v>1022.7879</v>
      </c>
      <c r="O505" s="46">
        <f t="shared" ref="O505" si="625">N505+N506</f>
        <v>468222.7879</v>
      </c>
      <c r="P505" s="46">
        <f t="shared" ref="P505" si="626">IF(O505-O509&gt;0,O505-O509, O509-O505)</f>
        <v>6.5646449999767356</v>
      </c>
    </row>
    <row r="506" spans="12:16">
      <c r="L506" s="45" t="s">
        <v>446</v>
      </c>
      <c r="M506" s="17">
        <f t="shared" si="623"/>
        <v>147</v>
      </c>
      <c r="N506" s="46">
        <f t="shared" ref="N506" si="627">(M506-1)*$B$3</f>
        <v>467200</v>
      </c>
      <c r="P506" s="17">
        <f t="shared" ref="P506" si="628">M510-M506</f>
        <v>0</v>
      </c>
    </row>
    <row r="507" spans="12:16">
      <c r="L507" s="45" t="s">
        <v>435</v>
      </c>
      <c r="M507" s="17"/>
      <c r="P507" s="17"/>
    </row>
    <row r="508" spans="12:16">
      <c r="L508" s="45" t="s">
        <v>436</v>
      </c>
      <c r="M508" s="17"/>
      <c r="P508" s="17"/>
    </row>
    <row r="509" spans="12:16">
      <c r="L509" s="45" t="s">
        <v>659</v>
      </c>
      <c r="M509" s="17">
        <f t="shared" ref="M509:M510" si="629">HEX2DEC(L509)</f>
        <v>12701</v>
      </c>
      <c r="N509" s="46">
        <f t="shared" ref="N509" si="630">M509*$B$2</f>
        <v>1029.352545</v>
      </c>
      <c r="O509" s="46">
        <f t="shared" ref="O509" si="631">N509+N510</f>
        <v>468229.35254499997</v>
      </c>
      <c r="P509" s="17"/>
    </row>
    <row r="510" spans="12:16">
      <c r="L510" s="45" t="s">
        <v>446</v>
      </c>
      <c r="M510" s="17">
        <f t="shared" si="629"/>
        <v>147</v>
      </c>
      <c r="N510" s="46">
        <f t="shared" ref="N510" si="632">(M510-1)*$B$3</f>
        <v>467200</v>
      </c>
      <c r="P510" s="17"/>
    </row>
    <row r="511" spans="12:16">
      <c r="L511" s="45" t="s">
        <v>435</v>
      </c>
      <c r="M511" s="17"/>
      <c r="P511" s="17"/>
    </row>
    <row r="512" spans="12:16">
      <c r="L512" s="45" t="s">
        <v>437</v>
      </c>
      <c r="M512" s="17"/>
      <c r="P512" s="17"/>
    </row>
  </sheetData>
  <pageMargins left="0.7" right="0.7" top="0.75" bottom="0.75" header="0.3" footer="0.3"/>
  <pageSetup paperSize="9" scale="95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1:L512"/>
  <sheetViews>
    <sheetView workbookViewId="0">
      <selection activeCell="L1" sqref="L1"/>
    </sheetView>
  </sheetViews>
  <sheetFormatPr defaultRowHeight="15"/>
  <cols>
    <col min="1" max="1" width="17.42578125" bestFit="1" customWidth="1"/>
  </cols>
  <sheetData>
    <row r="1" spans="1:12">
      <c r="A1" s="17" t="s">
        <v>461</v>
      </c>
      <c r="L1" s="17"/>
    </row>
    <row r="2" spans="1:12">
      <c r="A2" s="17" t="s">
        <v>462</v>
      </c>
    </row>
    <row r="3" spans="1:12">
      <c r="A3" s="17" t="s">
        <v>463</v>
      </c>
    </row>
    <row r="4" spans="1:12">
      <c r="A4" s="17" t="s">
        <v>464</v>
      </c>
    </row>
    <row r="5" spans="1:12">
      <c r="A5" s="17" t="s">
        <v>465</v>
      </c>
    </row>
    <row r="6" spans="1:12">
      <c r="A6" s="17" t="s">
        <v>466</v>
      </c>
    </row>
    <row r="7" spans="1:12">
      <c r="A7" s="17" t="s">
        <v>467</v>
      </c>
    </row>
    <row r="8" spans="1:12">
      <c r="A8" s="17" t="s">
        <v>468</v>
      </c>
    </row>
    <row r="9" spans="1:12">
      <c r="A9" s="17" t="s">
        <v>469</v>
      </c>
      <c r="I9" s="17"/>
      <c r="J9" s="17"/>
      <c r="K9" s="17"/>
      <c r="L9" s="17"/>
    </row>
    <row r="10" spans="1:12">
      <c r="A10" s="17" t="s">
        <v>470</v>
      </c>
      <c r="I10" s="17"/>
      <c r="J10" s="17"/>
      <c r="K10" s="17"/>
      <c r="L10" s="17"/>
    </row>
    <row r="11" spans="1:12">
      <c r="A11" s="17" t="s">
        <v>471</v>
      </c>
      <c r="I11" s="17"/>
      <c r="J11" s="17"/>
      <c r="K11" s="17"/>
      <c r="L11" s="17"/>
    </row>
    <row r="12" spans="1:12">
      <c r="A12" s="17" t="s">
        <v>472</v>
      </c>
      <c r="I12" s="17"/>
      <c r="J12" s="17"/>
      <c r="K12" s="17"/>
      <c r="L12" s="17"/>
    </row>
    <row r="13" spans="1:12">
      <c r="A13" s="17" t="s">
        <v>473</v>
      </c>
      <c r="I13" s="17"/>
      <c r="J13" s="17"/>
      <c r="K13" s="17"/>
      <c r="L13" s="17"/>
    </row>
    <row r="14" spans="1:12">
      <c r="A14" s="17" t="s">
        <v>474</v>
      </c>
      <c r="I14" s="17"/>
      <c r="J14" s="17"/>
      <c r="K14" s="17"/>
      <c r="L14" s="17"/>
    </row>
    <row r="15" spans="1:12">
      <c r="A15" s="17" t="s">
        <v>475</v>
      </c>
      <c r="I15" s="17"/>
      <c r="J15" s="17"/>
      <c r="K15" s="17"/>
      <c r="L15" s="17"/>
    </row>
    <row r="16" spans="1:12">
      <c r="A16" s="17" t="s">
        <v>476</v>
      </c>
      <c r="I16" s="17"/>
      <c r="J16" s="17"/>
      <c r="K16" s="17"/>
      <c r="L16" s="17"/>
    </row>
    <row r="17" spans="1:12">
      <c r="A17" s="17" t="s">
        <v>477</v>
      </c>
      <c r="I17" s="17"/>
      <c r="J17" s="17"/>
      <c r="K17" s="17"/>
      <c r="L17" s="17"/>
    </row>
    <row r="18" spans="1:12">
      <c r="I18" s="17"/>
      <c r="J18" s="17"/>
      <c r="K18" s="17"/>
      <c r="L18" s="17"/>
    </row>
    <row r="19" spans="1:12">
      <c r="I19" s="17"/>
      <c r="J19" s="17"/>
      <c r="K19" s="17"/>
      <c r="L19" s="17"/>
    </row>
    <row r="20" spans="1:12">
      <c r="I20" s="17"/>
      <c r="J20" s="17"/>
      <c r="K20" s="17"/>
      <c r="L20" s="17"/>
    </row>
    <row r="21" spans="1:12">
      <c r="I21" s="17"/>
      <c r="J21" s="17"/>
      <c r="K21" s="17"/>
      <c r="L21" s="17"/>
    </row>
    <row r="22" spans="1:12">
      <c r="I22" s="17"/>
      <c r="J22" s="17"/>
      <c r="K22" s="17"/>
      <c r="L22" s="17"/>
    </row>
    <row r="23" spans="1:12">
      <c r="I23" s="17"/>
      <c r="J23" s="17"/>
      <c r="K23" s="17"/>
      <c r="L23" s="17"/>
    </row>
    <row r="24" spans="1:12">
      <c r="I24" s="17"/>
      <c r="J24" s="17"/>
      <c r="K24" s="17"/>
      <c r="L24" s="17"/>
    </row>
    <row r="25" spans="1:12">
      <c r="I25" s="17"/>
      <c r="J25" s="17"/>
      <c r="K25" s="17"/>
      <c r="L25" s="17"/>
    </row>
    <row r="26" spans="1:12">
      <c r="I26" s="17"/>
      <c r="J26" s="17"/>
      <c r="K26" s="17"/>
      <c r="L26" s="17"/>
    </row>
    <row r="27" spans="1:12">
      <c r="I27" s="17"/>
      <c r="J27" s="17"/>
      <c r="K27" s="17"/>
      <c r="L27" s="17"/>
    </row>
    <row r="28" spans="1:12">
      <c r="I28" s="17"/>
      <c r="J28" s="17"/>
      <c r="K28" s="17"/>
      <c r="L28" s="17"/>
    </row>
    <row r="29" spans="1:12">
      <c r="I29" s="17"/>
      <c r="J29" s="17"/>
      <c r="K29" s="17"/>
      <c r="L29" s="17"/>
    </row>
    <row r="30" spans="1:12">
      <c r="I30" s="17"/>
      <c r="J30" s="17"/>
      <c r="K30" s="17"/>
      <c r="L30" s="17"/>
    </row>
    <row r="31" spans="1:12">
      <c r="I31" s="17"/>
      <c r="J31" s="17"/>
      <c r="K31" s="17"/>
      <c r="L31" s="17"/>
    </row>
    <row r="32" spans="1:12">
      <c r="I32" s="17"/>
      <c r="J32" s="17"/>
      <c r="K32" s="17"/>
      <c r="L32" s="17"/>
    </row>
    <row r="33" spans="9:12">
      <c r="I33" s="17"/>
      <c r="J33" s="17"/>
      <c r="K33" s="17"/>
      <c r="L33" s="17"/>
    </row>
    <row r="34" spans="9:12">
      <c r="I34" s="17"/>
      <c r="J34" s="17"/>
      <c r="K34" s="17"/>
      <c r="L34" s="17"/>
    </row>
    <row r="35" spans="9:12">
      <c r="I35" s="17"/>
      <c r="J35" s="17"/>
      <c r="K35" s="17"/>
      <c r="L35" s="17"/>
    </row>
    <row r="36" spans="9:12">
      <c r="I36" s="17"/>
      <c r="J36" s="17"/>
      <c r="K36" s="17"/>
      <c r="L36" s="17"/>
    </row>
    <row r="37" spans="9:12">
      <c r="I37" s="17"/>
      <c r="J37" s="17"/>
      <c r="K37" s="17"/>
      <c r="L37" s="17"/>
    </row>
    <row r="38" spans="9:12">
      <c r="I38" s="17"/>
      <c r="J38" s="17"/>
      <c r="K38" s="17"/>
      <c r="L38" s="17"/>
    </row>
    <row r="39" spans="9:12">
      <c r="I39" s="17"/>
      <c r="J39" s="17"/>
      <c r="K39" s="17"/>
      <c r="L39" s="17"/>
    </row>
    <row r="40" spans="9:12">
      <c r="I40" s="17"/>
      <c r="J40" s="17"/>
      <c r="K40" s="17"/>
      <c r="L40" s="17"/>
    </row>
    <row r="41" spans="9:12">
      <c r="I41" s="17"/>
      <c r="J41" s="17"/>
      <c r="K41" s="17"/>
      <c r="L41" s="17"/>
    </row>
    <row r="42" spans="9:12">
      <c r="I42" s="17"/>
      <c r="J42" s="17"/>
      <c r="K42" s="17"/>
      <c r="L42" s="17"/>
    </row>
    <row r="43" spans="9:12">
      <c r="I43" s="17"/>
      <c r="J43" s="17"/>
      <c r="K43" s="17"/>
      <c r="L43" s="17"/>
    </row>
    <row r="44" spans="9:12">
      <c r="I44" s="17"/>
      <c r="J44" s="17"/>
      <c r="K44" s="17"/>
      <c r="L44" s="17"/>
    </row>
    <row r="45" spans="9:12">
      <c r="I45" s="17"/>
      <c r="J45" s="17"/>
      <c r="K45" s="17"/>
      <c r="L45" s="17"/>
    </row>
    <row r="46" spans="9:12">
      <c r="I46" s="17"/>
      <c r="J46" s="17"/>
      <c r="K46" s="17"/>
      <c r="L46" s="17"/>
    </row>
    <row r="47" spans="9:12">
      <c r="I47" s="17"/>
      <c r="J47" s="17"/>
      <c r="K47" s="17"/>
      <c r="L47" s="17"/>
    </row>
    <row r="48" spans="9:12">
      <c r="I48" s="17"/>
      <c r="J48" s="17"/>
      <c r="K48" s="17"/>
      <c r="L48" s="17"/>
    </row>
    <row r="49" spans="9:12">
      <c r="I49" s="17"/>
      <c r="J49" s="17"/>
      <c r="K49" s="17"/>
      <c r="L49" s="17"/>
    </row>
    <row r="50" spans="9:12">
      <c r="I50" s="17"/>
      <c r="J50" s="17"/>
      <c r="K50" s="17"/>
      <c r="L50" s="17"/>
    </row>
    <row r="51" spans="9:12">
      <c r="I51" s="17"/>
      <c r="J51" s="17"/>
      <c r="K51" s="17"/>
      <c r="L51" s="17"/>
    </row>
    <row r="52" spans="9:12">
      <c r="I52" s="17"/>
      <c r="J52" s="17"/>
      <c r="K52" s="17"/>
      <c r="L52" s="17"/>
    </row>
    <row r="53" spans="9:12">
      <c r="I53" s="17"/>
      <c r="J53" s="17"/>
      <c r="K53" s="17"/>
      <c r="L53" s="17"/>
    </row>
    <row r="54" spans="9:12">
      <c r="I54" s="17"/>
      <c r="J54" s="17"/>
      <c r="K54" s="17"/>
      <c r="L54" s="17"/>
    </row>
    <row r="55" spans="9:12">
      <c r="I55" s="17"/>
      <c r="J55" s="17"/>
      <c r="K55" s="17"/>
      <c r="L55" s="17"/>
    </row>
    <row r="56" spans="9:12">
      <c r="I56" s="17"/>
      <c r="J56" s="17"/>
      <c r="K56" s="17"/>
      <c r="L56" s="17"/>
    </row>
    <row r="57" spans="9:12">
      <c r="I57" s="17"/>
      <c r="J57" s="17"/>
      <c r="K57" s="17"/>
      <c r="L57" s="17"/>
    </row>
    <row r="58" spans="9:12">
      <c r="I58" s="17"/>
      <c r="J58" s="17"/>
      <c r="K58" s="17"/>
      <c r="L58" s="17"/>
    </row>
    <row r="59" spans="9:12">
      <c r="I59" s="17"/>
      <c r="J59" s="17"/>
      <c r="K59" s="17"/>
      <c r="L59" s="17"/>
    </row>
    <row r="60" spans="9:12">
      <c r="I60" s="17"/>
      <c r="J60" s="17"/>
      <c r="K60" s="17"/>
      <c r="L60" s="17"/>
    </row>
    <row r="61" spans="9:12">
      <c r="I61" s="17"/>
      <c r="J61" s="17"/>
      <c r="K61" s="17"/>
      <c r="L61" s="17"/>
    </row>
    <row r="62" spans="9:12">
      <c r="I62" s="17"/>
      <c r="J62" s="17"/>
      <c r="K62" s="17"/>
      <c r="L62" s="17"/>
    </row>
    <row r="63" spans="9:12">
      <c r="I63" s="17"/>
      <c r="J63" s="17"/>
      <c r="K63" s="17"/>
      <c r="L63" s="17"/>
    </row>
    <row r="64" spans="9:12">
      <c r="I64" s="17"/>
      <c r="J64" s="17"/>
      <c r="K64" s="17"/>
      <c r="L64" s="17"/>
    </row>
    <row r="65" spans="9:12">
      <c r="I65" s="17"/>
      <c r="J65" s="17"/>
      <c r="K65" s="17"/>
      <c r="L65" s="17"/>
    </row>
    <row r="66" spans="9:12">
      <c r="I66" s="17"/>
      <c r="J66" s="17"/>
      <c r="K66" s="17"/>
      <c r="L66" s="17"/>
    </row>
    <row r="67" spans="9:12">
      <c r="I67" s="17"/>
      <c r="J67" s="17"/>
      <c r="K67" s="17"/>
      <c r="L67" s="17"/>
    </row>
    <row r="68" spans="9:12">
      <c r="I68" s="17"/>
      <c r="J68" s="17"/>
      <c r="K68" s="17"/>
      <c r="L68" s="17"/>
    </row>
    <row r="69" spans="9:12">
      <c r="I69" s="17"/>
      <c r="J69" s="17"/>
      <c r="K69" s="17"/>
      <c r="L69" s="17"/>
    </row>
    <row r="70" spans="9:12">
      <c r="I70" s="17"/>
      <c r="J70" s="17"/>
      <c r="K70" s="17"/>
      <c r="L70" s="17"/>
    </row>
    <row r="71" spans="9:12">
      <c r="I71" s="17"/>
      <c r="J71" s="17"/>
      <c r="K71" s="17"/>
      <c r="L71" s="17"/>
    </row>
    <row r="72" spans="9:12">
      <c r="I72" s="17"/>
      <c r="J72" s="17"/>
      <c r="K72" s="17"/>
      <c r="L72" s="17"/>
    </row>
    <row r="73" spans="9:12">
      <c r="I73" s="17"/>
      <c r="J73" s="17"/>
      <c r="K73" s="17"/>
      <c r="L73" s="17"/>
    </row>
    <row r="74" spans="9:12">
      <c r="I74" s="17"/>
      <c r="J74" s="17"/>
      <c r="K74" s="17"/>
      <c r="L74" s="17"/>
    </row>
    <row r="75" spans="9:12">
      <c r="I75" s="17"/>
      <c r="J75" s="17"/>
      <c r="K75" s="17"/>
      <c r="L75" s="17"/>
    </row>
    <row r="76" spans="9:12">
      <c r="I76" s="17"/>
      <c r="J76" s="17"/>
      <c r="K76" s="17"/>
      <c r="L76" s="17"/>
    </row>
    <row r="77" spans="9:12">
      <c r="I77" s="17"/>
      <c r="J77" s="17"/>
      <c r="K77" s="17"/>
      <c r="L77" s="17"/>
    </row>
    <row r="78" spans="9:12">
      <c r="I78" s="17"/>
      <c r="J78" s="17"/>
      <c r="K78" s="17"/>
      <c r="L78" s="17"/>
    </row>
    <row r="79" spans="9:12">
      <c r="I79" s="17"/>
      <c r="J79" s="17"/>
      <c r="K79" s="17"/>
      <c r="L79" s="17"/>
    </row>
    <row r="80" spans="9:12">
      <c r="I80" s="17"/>
      <c r="J80" s="17"/>
      <c r="K80" s="17"/>
      <c r="L80" s="17"/>
    </row>
    <row r="81" spans="9:12">
      <c r="I81" s="17"/>
      <c r="J81" s="17"/>
      <c r="K81" s="17"/>
      <c r="L81" s="17"/>
    </row>
    <row r="82" spans="9:12">
      <c r="I82" s="17"/>
      <c r="J82" s="17"/>
      <c r="K82" s="17"/>
      <c r="L82" s="17"/>
    </row>
    <row r="83" spans="9:12">
      <c r="I83" s="17"/>
      <c r="J83" s="17"/>
      <c r="K83" s="17"/>
      <c r="L83" s="17"/>
    </row>
    <row r="84" spans="9:12">
      <c r="I84" s="17"/>
      <c r="J84" s="17"/>
      <c r="K84" s="17"/>
      <c r="L84" s="17"/>
    </row>
    <row r="85" spans="9:12">
      <c r="I85" s="17"/>
      <c r="J85" s="17"/>
      <c r="K85" s="17"/>
      <c r="L85" s="17"/>
    </row>
    <row r="86" spans="9:12">
      <c r="I86" s="17"/>
      <c r="J86" s="17"/>
      <c r="K86" s="17"/>
      <c r="L86" s="17"/>
    </row>
    <row r="87" spans="9:12">
      <c r="I87" s="17"/>
      <c r="J87" s="17"/>
      <c r="K87" s="17"/>
      <c r="L87" s="17"/>
    </row>
    <row r="88" spans="9:12">
      <c r="I88" s="17"/>
      <c r="J88" s="17"/>
      <c r="K88" s="17"/>
      <c r="L88" s="17"/>
    </row>
    <row r="89" spans="9:12">
      <c r="I89" s="17"/>
      <c r="J89" s="17"/>
      <c r="K89" s="17"/>
      <c r="L89" s="17"/>
    </row>
    <row r="90" spans="9:12">
      <c r="I90" s="17"/>
      <c r="J90" s="17"/>
      <c r="K90" s="17"/>
      <c r="L90" s="17"/>
    </row>
    <row r="91" spans="9:12">
      <c r="I91" s="17"/>
      <c r="J91" s="17"/>
      <c r="K91" s="17"/>
      <c r="L91" s="17"/>
    </row>
    <row r="92" spans="9:12">
      <c r="I92" s="17"/>
      <c r="J92" s="17"/>
      <c r="K92" s="17"/>
      <c r="L92" s="17"/>
    </row>
    <row r="93" spans="9:12">
      <c r="I93" s="17"/>
      <c r="J93" s="17"/>
      <c r="K93" s="17"/>
      <c r="L93" s="17"/>
    </row>
    <row r="94" spans="9:12">
      <c r="I94" s="17"/>
      <c r="J94" s="17"/>
      <c r="K94" s="17"/>
      <c r="L94" s="17"/>
    </row>
    <row r="95" spans="9:12">
      <c r="I95" s="17"/>
      <c r="J95" s="17"/>
      <c r="K95" s="17"/>
      <c r="L95" s="17"/>
    </row>
    <row r="96" spans="9:12">
      <c r="I96" s="17"/>
      <c r="J96" s="17"/>
      <c r="K96" s="17"/>
      <c r="L96" s="17"/>
    </row>
    <row r="97" spans="9:12">
      <c r="I97" s="17"/>
      <c r="J97" s="17"/>
      <c r="K97" s="17"/>
      <c r="L97" s="17"/>
    </row>
    <row r="98" spans="9:12">
      <c r="I98" s="17"/>
      <c r="J98" s="17"/>
      <c r="K98" s="17"/>
      <c r="L98" s="17"/>
    </row>
    <row r="99" spans="9:12">
      <c r="I99" s="17"/>
      <c r="J99" s="17"/>
      <c r="K99" s="17"/>
      <c r="L99" s="17"/>
    </row>
    <row r="100" spans="9:12">
      <c r="I100" s="17"/>
      <c r="J100" s="17"/>
      <c r="K100" s="17"/>
      <c r="L100" s="17"/>
    </row>
    <row r="101" spans="9:12">
      <c r="I101" s="17"/>
      <c r="J101" s="17"/>
      <c r="K101" s="17"/>
      <c r="L101" s="17"/>
    </row>
    <row r="102" spans="9:12">
      <c r="I102" s="17"/>
      <c r="J102" s="17"/>
      <c r="K102" s="17"/>
      <c r="L102" s="17"/>
    </row>
    <row r="103" spans="9:12">
      <c r="I103" s="17"/>
      <c r="J103" s="17"/>
      <c r="K103" s="17"/>
      <c r="L103" s="17"/>
    </row>
    <row r="104" spans="9:12">
      <c r="I104" s="17"/>
      <c r="J104" s="17"/>
      <c r="K104" s="17"/>
      <c r="L104" s="17"/>
    </row>
    <row r="105" spans="9:12">
      <c r="I105" s="17"/>
      <c r="J105" s="17"/>
      <c r="K105" s="17"/>
      <c r="L105" s="17"/>
    </row>
    <row r="106" spans="9:12">
      <c r="I106" s="17"/>
      <c r="J106" s="17"/>
      <c r="K106" s="17"/>
      <c r="L106" s="17"/>
    </row>
    <row r="107" spans="9:12">
      <c r="I107" s="17"/>
      <c r="J107" s="17"/>
      <c r="K107" s="17"/>
      <c r="L107" s="17"/>
    </row>
    <row r="108" spans="9:12">
      <c r="I108" s="17"/>
      <c r="J108" s="17"/>
      <c r="K108" s="17"/>
      <c r="L108" s="17"/>
    </row>
    <row r="109" spans="9:12">
      <c r="I109" s="17"/>
      <c r="J109" s="17"/>
      <c r="K109" s="17"/>
      <c r="L109" s="17"/>
    </row>
    <row r="110" spans="9:12">
      <c r="I110" s="17"/>
      <c r="J110" s="17"/>
      <c r="K110" s="17"/>
      <c r="L110" s="17"/>
    </row>
    <row r="111" spans="9:12">
      <c r="I111" s="17"/>
      <c r="J111" s="17"/>
      <c r="K111" s="17"/>
      <c r="L111" s="17"/>
    </row>
    <row r="112" spans="9:12">
      <c r="I112" s="17"/>
      <c r="J112" s="17"/>
      <c r="K112" s="17"/>
      <c r="L112" s="17"/>
    </row>
    <row r="113" spans="9:12">
      <c r="I113" s="17"/>
      <c r="J113" s="17"/>
      <c r="K113" s="17"/>
      <c r="L113" s="17"/>
    </row>
    <row r="114" spans="9:12">
      <c r="I114" s="17"/>
      <c r="J114" s="17"/>
      <c r="K114" s="17"/>
      <c r="L114" s="17"/>
    </row>
    <row r="115" spans="9:12">
      <c r="I115" s="17"/>
      <c r="J115" s="17"/>
      <c r="K115" s="17"/>
      <c r="L115" s="17"/>
    </row>
    <row r="116" spans="9:12">
      <c r="I116" s="17"/>
      <c r="J116" s="17"/>
      <c r="K116" s="17"/>
      <c r="L116" s="17"/>
    </row>
    <row r="117" spans="9:12">
      <c r="I117" s="17"/>
      <c r="J117" s="17"/>
      <c r="K117" s="17"/>
      <c r="L117" s="17"/>
    </row>
    <row r="118" spans="9:12">
      <c r="I118" s="17"/>
      <c r="J118" s="17"/>
      <c r="K118" s="17"/>
      <c r="L118" s="17"/>
    </row>
    <row r="119" spans="9:12">
      <c r="I119" s="17"/>
      <c r="J119" s="17"/>
      <c r="K119" s="17"/>
      <c r="L119" s="17"/>
    </row>
    <row r="120" spans="9:12">
      <c r="I120" s="17"/>
      <c r="J120" s="17"/>
      <c r="K120" s="17"/>
      <c r="L120" s="17"/>
    </row>
    <row r="121" spans="9:12">
      <c r="I121" s="17"/>
      <c r="J121" s="17"/>
      <c r="K121" s="17"/>
      <c r="L121" s="17"/>
    </row>
    <row r="122" spans="9:12">
      <c r="I122" s="17"/>
      <c r="J122" s="17"/>
      <c r="K122" s="17"/>
      <c r="L122" s="17"/>
    </row>
    <row r="123" spans="9:12">
      <c r="I123" s="17"/>
      <c r="J123" s="17"/>
      <c r="K123" s="17"/>
      <c r="L123" s="17"/>
    </row>
    <row r="124" spans="9:12">
      <c r="I124" s="17"/>
      <c r="J124" s="17"/>
      <c r="K124" s="17"/>
      <c r="L124" s="17"/>
    </row>
    <row r="125" spans="9:12">
      <c r="I125" s="17"/>
      <c r="J125" s="17"/>
      <c r="K125" s="17"/>
      <c r="L125" s="17"/>
    </row>
    <row r="126" spans="9:12">
      <c r="I126" s="17"/>
      <c r="J126" s="17"/>
      <c r="K126" s="17"/>
      <c r="L126" s="17"/>
    </row>
    <row r="127" spans="9:12">
      <c r="I127" s="17"/>
      <c r="J127" s="17"/>
      <c r="K127" s="17"/>
      <c r="L127" s="17"/>
    </row>
    <row r="128" spans="9:12">
      <c r="I128" s="17"/>
      <c r="J128" s="17"/>
      <c r="K128" s="17"/>
      <c r="L128" s="17"/>
    </row>
    <row r="129" spans="9:12">
      <c r="I129" s="17"/>
      <c r="J129" s="17"/>
      <c r="K129" s="17"/>
      <c r="L129" s="17"/>
    </row>
    <row r="130" spans="9:12">
      <c r="I130" s="17"/>
      <c r="J130" s="17"/>
      <c r="K130" s="17"/>
      <c r="L130" s="17"/>
    </row>
    <row r="131" spans="9:12">
      <c r="I131" s="17"/>
      <c r="J131" s="17"/>
      <c r="K131" s="17"/>
      <c r="L131" s="17"/>
    </row>
    <row r="132" spans="9:12">
      <c r="I132" s="17"/>
      <c r="J132" s="17"/>
      <c r="K132" s="17"/>
      <c r="L132" s="17"/>
    </row>
    <row r="133" spans="9:12">
      <c r="I133" s="17"/>
      <c r="J133" s="17"/>
      <c r="K133" s="17"/>
      <c r="L133" s="17"/>
    </row>
    <row r="134" spans="9:12">
      <c r="I134" s="17"/>
      <c r="J134" s="17"/>
      <c r="K134" s="17"/>
      <c r="L134" s="17"/>
    </row>
    <row r="135" spans="9:12">
      <c r="I135" s="17"/>
      <c r="J135" s="17"/>
      <c r="K135" s="17"/>
      <c r="L135" s="17"/>
    </row>
    <row r="136" spans="9:12">
      <c r="I136" s="17"/>
      <c r="J136" s="17"/>
      <c r="K136" s="17"/>
      <c r="L136" s="17"/>
    </row>
    <row r="137" spans="9:12">
      <c r="I137" s="17"/>
      <c r="J137" s="17"/>
      <c r="K137" s="17"/>
      <c r="L137" s="17"/>
    </row>
    <row r="138" spans="9:12">
      <c r="I138" s="17"/>
      <c r="J138" s="17"/>
      <c r="K138" s="17"/>
      <c r="L138" s="17"/>
    </row>
    <row r="139" spans="9:12">
      <c r="I139" s="17"/>
      <c r="J139" s="17"/>
      <c r="K139" s="17"/>
      <c r="L139" s="17"/>
    </row>
    <row r="140" spans="9:12">
      <c r="I140" s="17"/>
      <c r="J140" s="17"/>
      <c r="K140" s="17"/>
      <c r="L140" s="17"/>
    </row>
    <row r="141" spans="9:12">
      <c r="I141" s="17"/>
      <c r="J141" s="17"/>
      <c r="K141" s="17"/>
      <c r="L141" s="17"/>
    </row>
    <row r="142" spans="9:12">
      <c r="I142" s="17"/>
      <c r="J142" s="17"/>
      <c r="K142" s="17"/>
      <c r="L142" s="17"/>
    </row>
    <row r="143" spans="9:12">
      <c r="I143" s="17"/>
      <c r="J143" s="17"/>
      <c r="K143" s="17"/>
      <c r="L143" s="17"/>
    </row>
    <row r="144" spans="9:12">
      <c r="I144" s="17"/>
      <c r="J144" s="17"/>
      <c r="K144" s="17"/>
      <c r="L144" s="17"/>
    </row>
    <row r="145" spans="9:12">
      <c r="I145" s="17"/>
      <c r="J145" s="17"/>
      <c r="K145" s="17"/>
      <c r="L145" s="17"/>
    </row>
    <row r="146" spans="9:12">
      <c r="I146" s="17"/>
      <c r="J146" s="17"/>
      <c r="K146" s="17"/>
      <c r="L146" s="17"/>
    </row>
    <row r="147" spans="9:12">
      <c r="I147" s="17"/>
      <c r="J147" s="17"/>
      <c r="K147" s="17"/>
      <c r="L147" s="17"/>
    </row>
    <row r="148" spans="9:12">
      <c r="I148" s="17"/>
      <c r="J148" s="17"/>
      <c r="K148" s="17"/>
      <c r="L148" s="17"/>
    </row>
    <row r="149" spans="9:12">
      <c r="I149" s="17"/>
      <c r="J149" s="17"/>
      <c r="K149" s="17"/>
      <c r="L149" s="17"/>
    </row>
    <row r="150" spans="9:12">
      <c r="I150" s="17"/>
      <c r="J150" s="17"/>
      <c r="K150" s="17"/>
      <c r="L150" s="17"/>
    </row>
    <row r="151" spans="9:12">
      <c r="I151" s="17"/>
      <c r="J151" s="17"/>
      <c r="K151" s="17"/>
      <c r="L151" s="17"/>
    </row>
    <row r="152" spans="9:12">
      <c r="I152" s="17"/>
      <c r="J152" s="17"/>
      <c r="K152" s="17"/>
      <c r="L152" s="17"/>
    </row>
    <row r="153" spans="9:12">
      <c r="I153" s="17"/>
      <c r="J153" s="17"/>
      <c r="K153" s="17"/>
      <c r="L153" s="17"/>
    </row>
    <row r="154" spans="9:12">
      <c r="I154" s="17"/>
      <c r="J154" s="17"/>
      <c r="K154" s="17"/>
      <c r="L154" s="17"/>
    </row>
    <row r="155" spans="9:12">
      <c r="I155" s="17"/>
      <c r="J155" s="17"/>
      <c r="K155" s="17"/>
      <c r="L155" s="17"/>
    </row>
    <row r="156" spans="9:12">
      <c r="I156" s="17"/>
      <c r="J156" s="17"/>
      <c r="K156" s="17"/>
      <c r="L156" s="17"/>
    </row>
    <row r="157" spans="9:12">
      <c r="I157" s="17"/>
      <c r="J157" s="17"/>
      <c r="K157" s="17"/>
      <c r="L157" s="17"/>
    </row>
    <row r="158" spans="9:12">
      <c r="I158" s="17"/>
      <c r="J158" s="17"/>
      <c r="K158" s="17"/>
      <c r="L158" s="17"/>
    </row>
    <row r="159" spans="9:12">
      <c r="I159" s="17"/>
      <c r="J159" s="17"/>
      <c r="K159" s="17"/>
      <c r="L159" s="17"/>
    </row>
    <row r="160" spans="9:12">
      <c r="I160" s="17"/>
      <c r="J160" s="17"/>
      <c r="K160" s="17"/>
      <c r="L160" s="17"/>
    </row>
    <row r="161" spans="9:12">
      <c r="I161" s="17"/>
      <c r="J161" s="17"/>
      <c r="K161" s="17"/>
      <c r="L161" s="17"/>
    </row>
    <row r="162" spans="9:12">
      <c r="I162" s="17"/>
      <c r="J162" s="17"/>
      <c r="K162" s="17"/>
      <c r="L162" s="17"/>
    </row>
    <row r="163" spans="9:12">
      <c r="I163" s="17"/>
      <c r="J163" s="17"/>
      <c r="K163" s="17"/>
      <c r="L163" s="17"/>
    </row>
    <row r="164" spans="9:12">
      <c r="I164" s="17"/>
      <c r="J164" s="17"/>
      <c r="K164" s="17"/>
      <c r="L164" s="17"/>
    </row>
    <row r="165" spans="9:12">
      <c r="I165" s="17"/>
      <c r="J165" s="17"/>
      <c r="K165" s="17"/>
      <c r="L165" s="17"/>
    </row>
    <row r="166" spans="9:12">
      <c r="I166" s="17"/>
      <c r="J166" s="17"/>
      <c r="K166" s="17"/>
      <c r="L166" s="17"/>
    </row>
    <row r="167" spans="9:12">
      <c r="I167" s="17"/>
      <c r="J167" s="17"/>
      <c r="K167" s="17"/>
      <c r="L167" s="17"/>
    </row>
    <row r="168" spans="9:12">
      <c r="I168" s="17"/>
      <c r="J168" s="17"/>
      <c r="K168" s="17"/>
      <c r="L168" s="17"/>
    </row>
    <row r="169" spans="9:12">
      <c r="I169" s="17"/>
      <c r="J169" s="17"/>
      <c r="K169" s="17"/>
      <c r="L169" s="17"/>
    </row>
    <row r="170" spans="9:12">
      <c r="I170" s="17"/>
      <c r="J170" s="17"/>
      <c r="K170" s="17"/>
      <c r="L170" s="17"/>
    </row>
    <row r="171" spans="9:12">
      <c r="I171" s="17"/>
      <c r="J171" s="17"/>
      <c r="K171" s="17"/>
      <c r="L171" s="17"/>
    </row>
    <row r="172" spans="9:12">
      <c r="I172" s="17"/>
      <c r="J172" s="17"/>
      <c r="K172" s="17"/>
      <c r="L172" s="17"/>
    </row>
    <row r="173" spans="9:12">
      <c r="I173" s="17"/>
      <c r="J173" s="17"/>
      <c r="K173" s="17"/>
      <c r="L173" s="17"/>
    </row>
    <row r="174" spans="9:12">
      <c r="I174" s="17"/>
      <c r="J174" s="17"/>
      <c r="K174" s="17"/>
      <c r="L174" s="17"/>
    </row>
    <row r="175" spans="9:12">
      <c r="I175" s="17"/>
      <c r="J175" s="17"/>
      <c r="K175" s="17"/>
      <c r="L175" s="17"/>
    </row>
    <row r="176" spans="9:12">
      <c r="I176" s="17"/>
      <c r="J176" s="17"/>
      <c r="K176" s="17"/>
      <c r="L176" s="17"/>
    </row>
    <row r="177" spans="9:12">
      <c r="I177" s="17"/>
      <c r="J177" s="17"/>
      <c r="K177" s="17"/>
      <c r="L177" s="17"/>
    </row>
    <row r="178" spans="9:12">
      <c r="I178" s="17"/>
      <c r="J178" s="17"/>
      <c r="K178" s="17"/>
      <c r="L178" s="17"/>
    </row>
    <row r="179" spans="9:12">
      <c r="I179" s="17"/>
      <c r="J179" s="17"/>
      <c r="K179" s="17"/>
      <c r="L179" s="17"/>
    </row>
    <row r="180" spans="9:12">
      <c r="I180" s="17"/>
      <c r="J180" s="17"/>
      <c r="K180" s="17"/>
      <c r="L180" s="17"/>
    </row>
    <row r="181" spans="9:12">
      <c r="I181" s="17"/>
      <c r="J181" s="17"/>
      <c r="K181" s="17"/>
      <c r="L181" s="17"/>
    </row>
    <row r="182" spans="9:12">
      <c r="I182" s="17"/>
      <c r="J182" s="17"/>
      <c r="K182" s="17"/>
      <c r="L182" s="17"/>
    </row>
    <row r="183" spans="9:12">
      <c r="I183" s="17"/>
      <c r="J183" s="17"/>
      <c r="K183" s="17"/>
      <c r="L183" s="17"/>
    </row>
    <row r="184" spans="9:12">
      <c r="I184" s="17"/>
      <c r="J184" s="17"/>
      <c r="K184" s="17"/>
      <c r="L184" s="17"/>
    </row>
    <row r="185" spans="9:12">
      <c r="I185" s="17"/>
      <c r="J185" s="17"/>
      <c r="K185" s="17"/>
      <c r="L185" s="17"/>
    </row>
    <row r="186" spans="9:12">
      <c r="I186" s="17"/>
      <c r="J186" s="17"/>
      <c r="K186" s="17"/>
      <c r="L186" s="17"/>
    </row>
    <row r="187" spans="9:12">
      <c r="I187" s="17"/>
      <c r="J187" s="17"/>
      <c r="K187" s="17"/>
      <c r="L187" s="17"/>
    </row>
    <row r="188" spans="9:12">
      <c r="I188" s="17"/>
      <c r="J188" s="17"/>
      <c r="K188" s="17"/>
      <c r="L188" s="17"/>
    </row>
    <row r="189" spans="9:12">
      <c r="I189" s="17"/>
      <c r="J189" s="17"/>
      <c r="K189" s="17"/>
      <c r="L189" s="17"/>
    </row>
    <row r="190" spans="9:12">
      <c r="I190" s="17"/>
      <c r="J190" s="17"/>
      <c r="K190" s="17"/>
      <c r="L190" s="17"/>
    </row>
    <row r="191" spans="9:12">
      <c r="I191" s="17"/>
      <c r="J191" s="17"/>
      <c r="K191" s="17"/>
      <c r="L191" s="17"/>
    </row>
    <row r="192" spans="9:12">
      <c r="I192" s="17"/>
      <c r="J192" s="17"/>
      <c r="K192" s="17"/>
      <c r="L192" s="17"/>
    </row>
    <row r="193" spans="9:12">
      <c r="I193" s="17"/>
      <c r="J193" s="17"/>
      <c r="K193" s="17"/>
      <c r="L193" s="17"/>
    </row>
    <row r="194" spans="9:12">
      <c r="I194" s="17"/>
      <c r="J194" s="17"/>
      <c r="K194" s="17"/>
      <c r="L194" s="17"/>
    </row>
    <row r="195" spans="9:12">
      <c r="I195" s="17"/>
      <c r="J195" s="17"/>
      <c r="K195" s="17"/>
      <c r="L195" s="17"/>
    </row>
    <row r="196" spans="9:12">
      <c r="I196" s="17"/>
      <c r="J196" s="17"/>
      <c r="K196" s="17"/>
      <c r="L196" s="17"/>
    </row>
    <row r="197" spans="9:12">
      <c r="I197" s="17"/>
      <c r="J197" s="17"/>
      <c r="K197" s="17"/>
      <c r="L197" s="17"/>
    </row>
    <row r="198" spans="9:12">
      <c r="I198" s="17"/>
      <c r="J198" s="17"/>
      <c r="K198" s="17"/>
      <c r="L198" s="17"/>
    </row>
    <row r="199" spans="9:12">
      <c r="I199" s="17"/>
      <c r="J199" s="17"/>
      <c r="K199" s="17"/>
      <c r="L199" s="17"/>
    </row>
    <row r="200" spans="9:12">
      <c r="I200" s="17"/>
      <c r="J200" s="17"/>
      <c r="K200" s="17"/>
      <c r="L200" s="17"/>
    </row>
    <row r="201" spans="9:12">
      <c r="I201" s="17"/>
      <c r="J201" s="17"/>
      <c r="K201" s="17"/>
      <c r="L201" s="17"/>
    </row>
    <row r="202" spans="9:12">
      <c r="I202" s="17"/>
      <c r="J202" s="17"/>
      <c r="K202" s="17"/>
      <c r="L202" s="17"/>
    </row>
    <row r="203" spans="9:12">
      <c r="I203" s="17"/>
      <c r="J203" s="17"/>
      <c r="K203" s="17"/>
      <c r="L203" s="17"/>
    </row>
    <row r="204" spans="9:12">
      <c r="I204" s="17"/>
      <c r="J204" s="17"/>
      <c r="K204" s="17"/>
      <c r="L204" s="17"/>
    </row>
    <row r="205" spans="9:12">
      <c r="I205" s="17"/>
      <c r="J205" s="17"/>
      <c r="K205" s="17"/>
      <c r="L205" s="17"/>
    </row>
    <row r="206" spans="9:12">
      <c r="I206" s="17"/>
      <c r="J206" s="17"/>
      <c r="K206" s="17"/>
      <c r="L206" s="17"/>
    </row>
    <row r="207" spans="9:12">
      <c r="I207" s="17"/>
      <c r="J207" s="17"/>
      <c r="K207" s="17"/>
      <c r="L207" s="17"/>
    </row>
    <row r="208" spans="9:12">
      <c r="I208" s="17"/>
      <c r="J208" s="17"/>
      <c r="K208" s="17"/>
      <c r="L208" s="17"/>
    </row>
    <row r="209" spans="9:12">
      <c r="I209" s="17"/>
      <c r="J209" s="17"/>
      <c r="K209" s="17"/>
      <c r="L209" s="17"/>
    </row>
    <row r="210" spans="9:12">
      <c r="I210" s="17"/>
      <c r="J210" s="17"/>
      <c r="K210" s="17"/>
      <c r="L210" s="17"/>
    </row>
    <row r="211" spans="9:12">
      <c r="I211" s="17"/>
      <c r="J211" s="17"/>
      <c r="K211" s="17"/>
      <c r="L211" s="17"/>
    </row>
    <row r="212" spans="9:12">
      <c r="I212" s="17"/>
      <c r="J212" s="17"/>
      <c r="K212" s="17"/>
      <c r="L212" s="17"/>
    </row>
    <row r="213" spans="9:12">
      <c r="I213" s="17"/>
      <c r="J213" s="17"/>
      <c r="K213" s="17"/>
      <c r="L213" s="17"/>
    </row>
    <row r="214" spans="9:12">
      <c r="I214" s="17"/>
      <c r="J214" s="17"/>
      <c r="K214" s="17"/>
      <c r="L214" s="17"/>
    </row>
    <row r="215" spans="9:12">
      <c r="I215" s="17"/>
      <c r="J215" s="17"/>
      <c r="K215" s="17"/>
      <c r="L215" s="17"/>
    </row>
    <row r="216" spans="9:12">
      <c r="I216" s="17"/>
      <c r="J216" s="17"/>
      <c r="K216" s="17"/>
      <c r="L216" s="17"/>
    </row>
    <row r="217" spans="9:12">
      <c r="I217" s="17"/>
      <c r="J217" s="17"/>
      <c r="K217" s="17"/>
      <c r="L217" s="17"/>
    </row>
    <row r="218" spans="9:12">
      <c r="I218" s="17"/>
      <c r="J218" s="17"/>
      <c r="K218" s="17"/>
      <c r="L218" s="17"/>
    </row>
    <row r="219" spans="9:12">
      <c r="I219" s="17"/>
      <c r="J219" s="17"/>
      <c r="K219" s="17"/>
      <c r="L219" s="17"/>
    </row>
    <row r="220" spans="9:12">
      <c r="I220" s="17"/>
      <c r="J220" s="17"/>
      <c r="K220" s="17"/>
      <c r="L220" s="17"/>
    </row>
    <row r="221" spans="9:12">
      <c r="I221" s="17"/>
      <c r="J221" s="17"/>
      <c r="K221" s="17"/>
      <c r="L221" s="17"/>
    </row>
    <row r="222" spans="9:12">
      <c r="I222" s="17"/>
      <c r="J222" s="17"/>
      <c r="K222" s="17"/>
      <c r="L222" s="17"/>
    </row>
    <row r="223" spans="9:12">
      <c r="I223" s="17"/>
      <c r="J223" s="17"/>
      <c r="K223" s="17"/>
      <c r="L223" s="17"/>
    </row>
    <row r="224" spans="9:12">
      <c r="I224" s="17"/>
      <c r="J224" s="17"/>
      <c r="K224" s="17"/>
      <c r="L224" s="17"/>
    </row>
    <row r="225" spans="9:12">
      <c r="I225" s="17"/>
      <c r="J225" s="17"/>
      <c r="K225" s="17"/>
      <c r="L225" s="17"/>
    </row>
    <row r="226" spans="9:12">
      <c r="I226" s="17"/>
      <c r="J226" s="17"/>
      <c r="K226" s="17"/>
      <c r="L226" s="17"/>
    </row>
    <row r="227" spans="9:12">
      <c r="I227" s="17"/>
      <c r="J227" s="17"/>
      <c r="K227" s="17"/>
      <c r="L227" s="17"/>
    </row>
    <row r="228" spans="9:12">
      <c r="I228" s="17"/>
      <c r="J228" s="17"/>
      <c r="K228" s="17"/>
      <c r="L228" s="17"/>
    </row>
    <row r="229" spans="9:12">
      <c r="I229" s="17"/>
      <c r="J229" s="17"/>
      <c r="K229" s="17"/>
      <c r="L229" s="17"/>
    </row>
    <row r="230" spans="9:12">
      <c r="I230" s="17"/>
      <c r="J230" s="17"/>
      <c r="K230" s="17"/>
      <c r="L230" s="17"/>
    </row>
    <row r="231" spans="9:12">
      <c r="I231" s="17"/>
      <c r="J231" s="17"/>
      <c r="K231" s="17"/>
      <c r="L231" s="17"/>
    </row>
    <row r="232" spans="9:12">
      <c r="I232" s="17"/>
      <c r="J232" s="17"/>
      <c r="K232" s="17"/>
      <c r="L232" s="17"/>
    </row>
    <row r="233" spans="9:12">
      <c r="I233" s="17"/>
      <c r="J233" s="17"/>
      <c r="K233" s="17"/>
      <c r="L233" s="17"/>
    </row>
    <row r="234" spans="9:12">
      <c r="I234" s="17"/>
      <c r="J234" s="17"/>
      <c r="K234" s="17"/>
      <c r="L234" s="17"/>
    </row>
    <row r="235" spans="9:12">
      <c r="I235" s="17"/>
      <c r="J235" s="17"/>
      <c r="K235" s="17"/>
      <c r="L235" s="17"/>
    </row>
    <row r="236" spans="9:12">
      <c r="I236" s="17"/>
      <c r="J236" s="17"/>
      <c r="K236" s="17"/>
      <c r="L236" s="17"/>
    </row>
    <row r="237" spans="9:12">
      <c r="I237" s="17"/>
      <c r="J237" s="17"/>
      <c r="K237" s="17"/>
      <c r="L237" s="17"/>
    </row>
    <row r="238" spans="9:12">
      <c r="I238" s="17"/>
      <c r="J238" s="17"/>
      <c r="K238" s="17"/>
      <c r="L238" s="17"/>
    </row>
    <row r="239" spans="9:12">
      <c r="I239" s="17"/>
      <c r="J239" s="17"/>
      <c r="K239" s="17"/>
      <c r="L239" s="17"/>
    </row>
    <row r="240" spans="9:12">
      <c r="I240" s="17"/>
      <c r="J240" s="17"/>
      <c r="K240" s="17"/>
      <c r="L240" s="17"/>
    </row>
    <row r="241" spans="9:12">
      <c r="I241" s="17"/>
      <c r="J241" s="17"/>
      <c r="K241" s="17"/>
      <c r="L241" s="17"/>
    </row>
    <row r="242" spans="9:12">
      <c r="I242" s="17"/>
      <c r="J242" s="17"/>
      <c r="K242" s="17"/>
      <c r="L242" s="17"/>
    </row>
    <row r="243" spans="9:12">
      <c r="I243" s="17"/>
      <c r="J243" s="17"/>
      <c r="K243" s="17"/>
      <c r="L243" s="17"/>
    </row>
    <row r="244" spans="9:12">
      <c r="I244" s="17"/>
      <c r="J244" s="17"/>
      <c r="K244" s="17"/>
      <c r="L244" s="17"/>
    </row>
    <row r="245" spans="9:12">
      <c r="I245" s="17"/>
      <c r="J245" s="17"/>
      <c r="K245" s="17"/>
      <c r="L245" s="17"/>
    </row>
    <row r="246" spans="9:12">
      <c r="I246" s="17"/>
      <c r="J246" s="17"/>
      <c r="K246" s="17"/>
      <c r="L246" s="17"/>
    </row>
    <row r="247" spans="9:12">
      <c r="I247" s="17"/>
      <c r="J247" s="17"/>
      <c r="K247" s="17"/>
      <c r="L247" s="17"/>
    </row>
    <row r="248" spans="9:12">
      <c r="I248" s="17"/>
      <c r="J248" s="17"/>
      <c r="K248" s="17"/>
      <c r="L248" s="17"/>
    </row>
    <row r="249" spans="9:12">
      <c r="I249" s="17"/>
      <c r="J249" s="17"/>
      <c r="K249" s="17"/>
      <c r="L249" s="17"/>
    </row>
    <row r="250" spans="9:12">
      <c r="I250" s="17"/>
      <c r="J250" s="17"/>
      <c r="K250" s="17"/>
      <c r="L250" s="17"/>
    </row>
    <row r="251" spans="9:12">
      <c r="I251" s="17"/>
      <c r="J251" s="17"/>
      <c r="K251" s="17"/>
      <c r="L251" s="17"/>
    </row>
    <row r="252" spans="9:12">
      <c r="I252" s="17"/>
      <c r="J252" s="17"/>
      <c r="K252" s="17"/>
      <c r="L252" s="17"/>
    </row>
    <row r="253" spans="9:12">
      <c r="I253" s="17"/>
      <c r="J253" s="17"/>
      <c r="K253" s="17"/>
      <c r="L253" s="17"/>
    </row>
    <row r="254" spans="9:12">
      <c r="I254" s="17"/>
      <c r="J254" s="17"/>
      <c r="K254" s="17"/>
      <c r="L254" s="17"/>
    </row>
    <row r="255" spans="9:12">
      <c r="I255" s="17"/>
      <c r="J255" s="17"/>
      <c r="K255" s="17"/>
      <c r="L255" s="17"/>
    </row>
    <row r="256" spans="9:12">
      <c r="I256" s="17"/>
      <c r="J256" s="17"/>
      <c r="K256" s="17"/>
      <c r="L256" s="17"/>
    </row>
    <row r="257" spans="9:12">
      <c r="I257" s="17"/>
      <c r="J257" s="17"/>
      <c r="K257" s="17"/>
      <c r="L257" s="17"/>
    </row>
    <row r="258" spans="9:12">
      <c r="I258" s="17"/>
      <c r="J258" s="17"/>
      <c r="K258" s="17"/>
      <c r="L258" s="17"/>
    </row>
    <row r="259" spans="9:12">
      <c r="I259" s="17"/>
      <c r="J259" s="17"/>
      <c r="K259" s="17"/>
      <c r="L259" s="17"/>
    </row>
    <row r="260" spans="9:12">
      <c r="I260" s="17"/>
      <c r="J260" s="17"/>
      <c r="K260" s="17"/>
      <c r="L260" s="17"/>
    </row>
    <row r="261" spans="9:12">
      <c r="I261" s="17"/>
      <c r="J261" s="17"/>
      <c r="K261" s="17"/>
      <c r="L261" s="17"/>
    </row>
    <row r="262" spans="9:12">
      <c r="I262" s="17"/>
      <c r="J262" s="17"/>
      <c r="K262" s="17"/>
      <c r="L262" s="17"/>
    </row>
    <row r="263" spans="9:12">
      <c r="I263" s="17"/>
      <c r="J263" s="17"/>
      <c r="K263" s="17"/>
      <c r="L263" s="17"/>
    </row>
    <row r="264" spans="9:12">
      <c r="I264" s="17"/>
      <c r="J264" s="17"/>
      <c r="K264" s="17"/>
      <c r="L264" s="17"/>
    </row>
    <row r="265" spans="9:12">
      <c r="I265" s="17"/>
      <c r="J265" s="17"/>
      <c r="K265" s="17"/>
      <c r="L265" s="17"/>
    </row>
    <row r="266" spans="9:12">
      <c r="I266" s="17"/>
      <c r="J266" s="17"/>
      <c r="K266" s="17"/>
      <c r="L266" s="17"/>
    </row>
    <row r="267" spans="9:12">
      <c r="I267" s="17"/>
      <c r="J267" s="17"/>
      <c r="K267" s="17"/>
      <c r="L267" s="17"/>
    </row>
    <row r="268" spans="9:12">
      <c r="I268" s="17"/>
      <c r="J268" s="17"/>
      <c r="K268" s="17"/>
      <c r="L268" s="17"/>
    </row>
    <row r="269" spans="9:12">
      <c r="I269" s="17"/>
      <c r="J269" s="17"/>
      <c r="K269" s="17"/>
      <c r="L269" s="17"/>
    </row>
    <row r="270" spans="9:12">
      <c r="I270" s="17"/>
      <c r="J270" s="17"/>
      <c r="K270" s="17"/>
      <c r="L270" s="17"/>
    </row>
    <row r="271" spans="9:12">
      <c r="I271" s="17"/>
      <c r="J271" s="17"/>
      <c r="K271" s="17"/>
      <c r="L271" s="17"/>
    </row>
    <row r="272" spans="9:12">
      <c r="I272" s="17"/>
      <c r="J272" s="17"/>
      <c r="K272" s="17"/>
      <c r="L272" s="17"/>
    </row>
    <row r="273" spans="9:12">
      <c r="I273" s="17"/>
      <c r="J273" s="17"/>
      <c r="K273" s="17"/>
      <c r="L273" s="17"/>
    </row>
    <row r="274" spans="9:12">
      <c r="I274" s="17"/>
      <c r="J274" s="17"/>
      <c r="K274" s="17"/>
      <c r="L274" s="17"/>
    </row>
    <row r="275" spans="9:12">
      <c r="I275" s="17"/>
      <c r="J275" s="17"/>
      <c r="K275" s="17"/>
      <c r="L275" s="17"/>
    </row>
    <row r="276" spans="9:12">
      <c r="I276" s="17"/>
      <c r="J276" s="17"/>
      <c r="K276" s="17"/>
      <c r="L276" s="17"/>
    </row>
    <row r="277" spans="9:12">
      <c r="I277" s="17"/>
      <c r="J277" s="17"/>
      <c r="K277" s="17"/>
      <c r="L277" s="17"/>
    </row>
    <row r="278" spans="9:12">
      <c r="I278" s="17"/>
      <c r="J278" s="17"/>
      <c r="K278" s="17"/>
      <c r="L278" s="17"/>
    </row>
    <row r="279" spans="9:12">
      <c r="I279" s="17"/>
      <c r="J279" s="17"/>
      <c r="K279" s="17"/>
      <c r="L279" s="17"/>
    </row>
    <row r="280" spans="9:12">
      <c r="I280" s="17"/>
      <c r="J280" s="17"/>
      <c r="K280" s="17"/>
      <c r="L280" s="17"/>
    </row>
    <row r="281" spans="9:12">
      <c r="I281" s="17"/>
      <c r="J281" s="17"/>
      <c r="K281" s="17"/>
      <c r="L281" s="17"/>
    </row>
    <row r="282" spans="9:12">
      <c r="I282" s="17"/>
      <c r="J282" s="17"/>
      <c r="K282" s="17"/>
      <c r="L282" s="17"/>
    </row>
    <row r="283" spans="9:12">
      <c r="I283" s="17"/>
      <c r="J283" s="17"/>
      <c r="K283" s="17"/>
      <c r="L283" s="17"/>
    </row>
    <row r="284" spans="9:12">
      <c r="I284" s="17"/>
      <c r="J284" s="17"/>
      <c r="K284" s="17"/>
      <c r="L284" s="17"/>
    </row>
    <row r="285" spans="9:12">
      <c r="I285" s="17"/>
      <c r="J285" s="17"/>
      <c r="K285" s="17"/>
      <c r="L285" s="17"/>
    </row>
    <row r="286" spans="9:12">
      <c r="I286" s="17"/>
      <c r="J286" s="17"/>
      <c r="K286" s="17"/>
      <c r="L286" s="17"/>
    </row>
    <row r="287" spans="9:12">
      <c r="I287" s="17"/>
      <c r="J287" s="17"/>
      <c r="K287" s="17"/>
      <c r="L287" s="17"/>
    </row>
    <row r="288" spans="9:12">
      <c r="I288" s="17"/>
      <c r="J288" s="17"/>
      <c r="K288" s="17"/>
      <c r="L288" s="17"/>
    </row>
    <row r="289" spans="9:12">
      <c r="I289" s="17"/>
      <c r="J289" s="17"/>
      <c r="K289" s="17"/>
      <c r="L289" s="17"/>
    </row>
    <row r="290" spans="9:12">
      <c r="I290" s="17"/>
      <c r="J290" s="17"/>
      <c r="K290" s="17"/>
      <c r="L290" s="17"/>
    </row>
    <row r="291" spans="9:12">
      <c r="I291" s="17"/>
      <c r="J291" s="17"/>
      <c r="K291" s="17"/>
      <c r="L291" s="17"/>
    </row>
    <row r="292" spans="9:12">
      <c r="I292" s="17"/>
      <c r="J292" s="17"/>
      <c r="K292" s="17"/>
      <c r="L292" s="17"/>
    </row>
    <row r="293" spans="9:12">
      <c r="I293" s="17"/>
      <c r="J293" s="17"/>
      <c r="K293" s="17"/>
      <c r="L293" s="17"/>
    </row>
    <row r="294" spans="9:12">
      <c r="I294" s="17"/>
      <c r="J294" s="17"/>
      <c r="K294" s="17"/>
      <c r="L294" s="17"/>
    </row>
    <row r="295" spans="9:12">
      <c r="I295" s="17"/>
      <c r="J295" s="17"/>
      <c r="K295" s="17"/>
      <c r="L295" s="17"/>
    </row>
    <row r="296" spans="9:12">
      <c r="I296" s="17"/>
      <c r="J296" s="17"/>
      <c r="K296" s="17"/>
      <c r="L296" s="17"/>
    </row>
    <row r="297" spans="9:12">
      <c r="I297" s="17"/>
      <c r="J297" s="17"/>
      <c r="K297" s="17"/>
      <c r="L297" s="17"/>
    </row>
    <row r="298" spans="9:12">
      <c r="I298" s="17"/>
      <c r="J298" s="17"/>
      <c r="K298" s="17"/>
      <c r="L298" s="17"/>
    </row>
    <row r="299" spans="9:12">
      <c r="I299" s="17"/>
      <c r="J299" s="17"/>
      <c r="K299" s="17"/>
      <c r="L299" s="17"/>
    </row>
    <row r="300" spans="9:12">
      <c r="I300" s="17"/>
      <c r="J300" s="17"/>
      <c r="K300" s="17"/>
      <c r="L300" s="17"/>
    </row>
    <row r="301" spans="9:12">
      <c r="I301" s="17"/>
      <c r="J301" s="17"/>
      <c r="K301" s="17"/>
      <c r="L301" s="17"/>
    </row>
    <row r="302" spans="9:12">
      <c r="I302" s="17"/>
      <c r="J302" s="17"/>
      <c r="K302" s="17"/>
      <c r="L302" s="17"/>
    </row>
    <row r="303" spans="9:12">
      <c r="I303" s="17"/>
      <c r="J303" s="17"/>
      <c r="K303" s="17"/>
      <c r="L303" s="17"/>
    </row>
    <row r="304" spans="9:12">
      <c r="I304" s="17"/>
      <c r="J304" s="17"/>
      <c r="K304" s="17"/>
      <c r="L304" s="17"/>
    </row>
    <row r="305" spans="9:12">
      <c r="I305" s="17"/>
      <c r="J305" s="17"/>
      <c r="K305" s="17"/>
      <c r="L305" s="17"/>
    </row>
    <row r="306" spans="9:12">
      <c r="I306" s="17"/>
      <c r="J306" s="17"/>
      <c r="K306" s="17"/>
      <c r="L306" s="17"/>
    </row>
    <row r="307" spans="9:12">
      <c r="I307" s="17"/>
      <c r="J307" s="17"/>
      <c r="K307" s="17"/>
      <c r="L307" s="17"/>
    </row>
    <row r="308" spans="9:12">
      <c r="I308" s="17"/>
      <c r="J308" s="17"/>
      <c r="K308" s="17"/>
      <c r="L308" s="17"/>
    </row>
    <row r="309" spans="9:12">
      <c r="I309" s="17"/>
      <c r="J309" s="17"/>
      <c r="K309" s="17"/>
      <c r="L309" s="17"/>
    </row>
    <row r="310" spans="9:12">
      <c r="I310" s="17"/>
      <c r="J310" s="17"/>
      <c r="K310" s="17"/>
      <c r="L310" s="17"/>
    </row>
    <row r="311" spans="9:12">
      <c r="I311" s="17"/>
      <c r="J311" s="17"/>
      <c r="K311" s="17"/>
      <c r="L311" s="17"/>
    </row>
    <row r="312" spans="9:12">
      <c r="I312" s="17"/>
      <c r="J312" s="17"/>
      <c r="K312" s="17"/>
      <c r="L312" s="17"/>
    </row>
    <row r="313" spans="9:12">
      <c r="I313" s="17"/>
      <c r="J313" s="17"/>
      <c r="K313" s="17"/>
      <c r="L313" s="17"/>
    </row>
    <row r="314" spans="9:12">
      <c r="I314" s="17"/>
      <c r="J314" s="17"/>
      <c r="K314" s="17"/>
      <c r="L314" s="17"/>
    </row>
    <row r="315" spans="9:12">
      <c r="I315" s="17"/>
      <c r="J315" s="17"/>
      <c r="K315" s="17"/>
      <c r="L315" s="17"/>
    </row>
    <row r="316" spans="9:12">
      <c r="I316" s="17"/>
      <c r="J316" s="17"/>
      <c r="K316" s="17"/>
      <c r="L316" s="17"/>
    </row>
    <row r="317" spans="9:12">
      <c r="I317" s="17"/>
      <c r="J317" s="17"/>
      <c r="K317" s="17"/>
      <c r="L317" s="17"/>
    </row>
    <row r="318" spans="9:12">
      <c r="I318" s="17"/>
      <c r="J318" s="17"/>
      <c r="K318" s="17"/>
      <c r="L318" s="17"/>
    </row>
    <row r="319" spans="9:12">
      <c r="I319" s="17"/>
      <c r="J319" s="17"/>
      <c r="K319" s="17"/>
      <c r="L319" s="17"/>
    </row>
    <row r="320" spans="9:12">
      <c r="I320" s="17"/>
      <c r="J320" s="17"/>
      <c r="K320" s="17"/>
      <c r="L320" s="17"/>
    </row>
    <row r="321" spans="9:12">
      <c r="I321" s="17"/>
      <c r="J321" s="17"/>
      <c r="K321" s="17"/>
      <c r="L321" s="17"/>
    </row>
    <row r="322" spans="9:12">
      <c r="I322" s="17"/>
      <c r="J322" s="17"/>
      <c r="K322" s="17"/>
      <c r="L322" s="17"/>
    </row>
    <row r="323" spans="9:12">
      <c r="I323" s="17"/>
      <c r="J323" s="17"/>
      <c r="K323" s="17"/>
      <c r="L323" s="17"/>
    </row>
    <row r="324" spans="9:12">
      <c r="I324" s="17"/>
      <c r="J324" s="17"/>
      <c r="K324" s="17"/>
      <c r="L324" s="17"/>
    </row>
    <row r="325" spans="9:12">
      <c r="I325" s="17"/>
      <c r="J325" s="17"/>
      <c r="K325" s="17"/>
      <c r="L325" s="17"/>
    </row>
    <row r="326" spans="9:12">
      <c r="I326" s="17"/>
      <c r="J326" s="17"/>
      <c r="K326" s="17"/>
      <c r="L326" s="17"/>
    </row>
    <row r="327" spans="9:12">
      <c r="I327" s="17"/>
      <c r="J327" s="17"/>
      <c r="K327" s="17"/>
      <c r="L327" s="17"/>
    </row>
    <row r="328" spans="9:12">
      <c r="I328" s="17"/>
      <c r="J328" s="17"/>
      <c r="K328" s="17"/>
      <c r="L328" s="17"/>
    </row>
    <row r="329" spans="9:12">
      <c r="I329" s="17"/>
      <c r="J329" s="17"/>
      <c r="K329" s="17"/>
      <c r="L329" s="17"/>
    </row>
    <row r="330" spans="9:12">
      <c r="I330" s="17"/>
      <c r="J330" s="17"/>
      <c r="K330" s="17"/>
      <c r="L330" s="17"/>
    </row>
    <row r="331" spans="9:12">
      <c r="I331" s="17"/>
      <c r="J331" s="17"/>
      <c r="K331" s="17"/>
      <c r="L331" s="17"/>
    </row>
    <row r="332" spans="9:12">
      <c r="I332" s="17"/>
      <c r="J332" s="17"/>
      <c r="K332" s="17"/>
      <c r="L332" s="17"/>
    </row>
    <row r="333" spans="9:12">
      <c r="I333" s="17"/>
      <c r="J333" s="17"/>
      <c r="K333" s="17"/>
      <c r="L333" s="17"/>
    </row>
    <row r="334" spans="9:12">
      <c r="I334" s="17"/>
      <c r="J334" s="17"/>
      <c r="K334" s="17"/>
      <c r="L334" s="17"/>
    </row>
    <row r="335" spans="9:12">
      <c r="I335" s="17"/>
      <c r="J335" s="17"/>
      <c r="K335" s="17"/>
      <c r="L335" s="17"/>
    </row>
    <row r="336" spans="9:12">
      <c r="I336" s="17"/>
      <c r="J336" s="17"/>
      <c r="K336" s="17"/>
      <c r="L336" s="17"/>
    </row>
    <row r="337" spans="9:12">
      <c r="I337" s="17"/>
      <c r="J337" s="17"/>
      <c r="K337" s="17"/>
      <c r="L337" s="17"/>
    </row>
    <row r="338" spans="9:12">
      <c r="I338" s="17"/>
      <c r="J338" s="17"/>
      <c r="K338" s="17"/>
      <c r="L338" s="17"/>
    </row>
    <row r="339" spans="9:12">
      <c r="I339" s="17"/>
      <c r="J339" s="17"/>
      <c r="K339" s="17"/>
      <c r="L339" s="17"/>
    </row>
    <row r="340" spans="9:12">
      <c r="I340" s="17"/>
      <c r="J340" s="17"/>
      <c r="K340" s="17"/>
      <c r="L340" s="17"/>
    </row>
    <row r="341" spans="9:12">
      <c r="I341" s="17"/>
      <c r="J341" s="17"/>
      <c r="K341" s="17"/>
      <c r="L341" s="17"/>
    </row>
    <row r="342" spans="9:12">
      <c r="I342" s="17"/>
      <c r="J342" s="17"/>
      <c r="K342" s="17"/>
      <c r="L342" s="17"/>
    </row>
    <row r="343" spans="9:12">
      <c r="I343" s="17"/>
      <c r="J343" s="17"/>
      <c r="K343" s="17"/>
      <c r="L343" s="17"/>
    </row>
    <row r="344" spans="9:12">
      <c r="I344" s="17"/>
      <c r="J344" s="17"/>
      <c r="K344" s="17"/>
      <c r="L344" s="17"/>
    </row>
    <row r="345" spans="9:12">
      <c r="I345" s="17"/>
      <c r="J345" s="17"/>
      <c r="K345" s="17"/>
      <c r="L345" s="17"/>
    </row>
    <row r="346" spans="9:12">
      <c r="I346" s="17"/>
      <c r="J346" s="17"/>
      <c r="K346" s="17"/>
      <c r="L346" s="17"/>
    </row>
    <row r="347" spans="9:12">
      <c r="I347" s="17"/>
      <c r="J347" s="17"/>
      <c r="K347" s="17"/>
      <c r="L347" s="17"/>
    </row>
    <row r="348" spans="9:12">
      <c r="I348" s="17"/>
      <c r="J348" s="17"/>
      <c r="K348" s="17"/>
      <c r="L348" s="17"/>
    </row>
    <row r="349" spans="9:12">
      <c r="I349" s="17"/>
      <c r="J349" s="17"/>
      <c r="K349" s="17"/>
      <c r="L349" s="17"/>
    </row>
    <row r="350" spans="9:12">
      <c r="I350" s="17"/>
      <c r="J350" s="17"/>
      <c r="K350" s="17"/>
      <c r="L350" s="17"/>
    </row>
    <row r="351" spans="9:12">
      <c r="I351" s="17"/>
      <c r="J351" s="17"/>
      <c r="K351" s="17"/>
      <c r="L351" s="17"/>
    </row>
    <row r="352" spans="9:12">
      <c r="I352" s="17"/>
      <c r="J352" s="17"/>
      <c r="K352" s="17"/>
      <c r="L352" s="17"/>
    </row>
    <row r="353" spans="9:12">
      <c r="I353" s="17"/>
      <c r="J353" s="17"/>
      <c r="K353" s="17"/>
      <c r="L353" s="17"/>
    </row>
    <row r="354" spans="9:12">
      <c r="I354" s="17"/>
      <c r="J354" s="17"/>
      <c r="K354" s="17"/>
      <c r="L354" s="17"/>
    </row>
    <row r="355" spans="9:12">
      <c r="I355" s="17"/>
      <c r="J355" s="17"/>
      <c r="K355" s="17"/>
      <c r="L355" s="17"/>
    </row>
    <row r="356" spans="9:12">
      <c r="I356" s="17"/>
      <c r="J356" s="17"/>
      <c r="K356" s="17"/>
      <c r="L356" s="17"/>
    </row>
    <row r="357" spans="9:12">
      <c r="I357" s="17"/>
      <c r="J357" s="17"/>
      <c r="K357" s="17"/>
      <c r="L357" s="17"/>
    </row>
    <row r="358" spans="9:12">
      <c r="I358" s="17"/>
      <c r="J358" s="17"/>
      <c r="K358" s="17"/>
      <c r="L358" s="17"/>
    </row>
    <row r="359" spans="9:12">
      <c r="I359" s="17"/>
      <c r="J359" s="17"/>
      <c r="K359" s="17"/>
      <c r="L359" s="17"/>
    </row>
    <row r="360" spans="9:12">
      <c r="I360" s="17"/>
      <c r="J360" s="17"/>
      <c r="K360" s="17"/>
      <c r="L360" s="17"/>
    </row>
    <row r="361" spans="9:12">
      <c r="I361" s="17"/>
      <c r="J361" s="17"/>
      <c r="K361" s="17"/>
      <c r="L361" s="17"/>
    </row>
    <row r="362" spans="9:12">
      <c r="I362" s="17"/>
      <c r="J362" s="17"/>
      <c r="K362" s="17"/>
      <c r="L362" s="17"/>
    </row>
    <row r="363" spans="9:12">
      <c r="I363" s="17"/>
      <c r="J363" s="17"/>
      <c r="K363" s="17"/>
      <c r="L363" s="17"/>
    </row>
    <row r="364" spans="9:12">
      <c r="I364" s="17"/>
      <c r="J364" s="17"/>
      <c r="K364" s="17"/>
      <c r="L364" s="17"/>
    </row>
    <row r="365" spans="9:12">
      <c r="I365" s="17"/>
      <c r="J365" s="17"/>
      <c r="K365" s="17"/>
      <c r="L365" s="17"/>
    </row>
    <row r="366" spans="9:12">
      <c r="I366" s="17"/>
      <c r="J366" s="17"/>
      <c r="K366" s="17"/>
      <c r="L366" s="17"/>
    </row>
    <row r="367" spans="9:12">
      <c r="I367" s="17"/>
      <c r="J367" s="17"/>
      <c r="K367" s="17"/>
      <c r="L367" s="17"/>
    </row>
    <row r="368" spans="9:12">
      <c r="I368" s="17"/>
      <c r="J368" s="17"/>
      <c r="K368" s="17"/>
      <c r="L368" s="17"/>
    </row>
    <row r="369" spans="9:12">
      <c r="I369" s="17"/>
      <c r="J369" s="17"/>
      <c r="K369" s="17"/>
      <c r="L369" s="17"/>
    </row>
    <row r="370" spans="9:12">
      <c r="I370" s="17"/>
      <c r="J370" s="17"/>
      <c r="K370" s="17"/>
      <c r="L370" s="17"/>
    </row>
    <row r="371" spans="9:12">
      <c r="I371" s="17"/>
      <c r="J371" s="17"/>
      <c r="K371" s="17"/>
      <c r="L371" s="17"/>
    </row>
    <row r="372" spans="9:12">
      <c r="I372" s="17"/>
      <c r="J372" s="17"/>
      <c r="K372" s="17"/>
      <c r="L372" s="17"/>
    </row>
    <row r="373" spans="9:12">
      <c r="I373" s="17"/>
      <c r="J373" s="17"/>
      <c r="K373" s="17"/>
      <c r="L373" s="17"/>
    </row>
    <row r="374" spans="9:12">
      <c r="I374" s="17"/>
      <c r="J374" s="17"/>
      <c r="K374" s="17"/>
      <c r="L374" s="17"/>
    </row>
    <row r="375" spans="9:12">
      <c r="I375" s="17"/>
      <c r="J375" s="17"/>
      <c r="K375" s="17"/>
      <c r="L375" s="17"/>
    </row>
    <row r="376" spans="9:12">
      <c r="I376" s="17"/>
      <c r="J376" s="17"/>
      <c r="K376" s="17"/>
      <c r="L376" s="17"/>
    </row>
    <row r="377" spans="9:12">
      <c r="I377" s="17"/>
      <c r="J377" s="17"/>
      <c r="K377" s="17"/>
      <c r="L377" s="17"/>
    </row>
    <row r="378" spans="9:12">
      <c r="I378" s="17"/>
      <c r="J378" s="17"/>
      <c r="K378" s="17"/>
      <c r="L378" s="17"/>
    </row>
    <row r="379" spans="9:12">
      <c r="I379" s="17"/>
      <c r="J379" s="17"/>
      <c r="K379" s="17"/>
      <c r="L379" s="17"/>
    </row>
    <row r="380" spans="9:12">
      <c r="I380" s="17"/>
      <c r="J380" s="17"/>
      <c r="K380" s="17"/>
      <c r="L380" s="17"/>
    </row>
    <row r="381" spans="9:12">
      <c r="I381" s="17"/>
      <c r="J381" s="17"/>
      <c r="K381" s="17"/>
      <c r="L381" s="17"/>
    </row>
    <row r="382" spans="9:12">
      <c r="I382" s="17"/>
      <c r="J382" s="17"/>
      <c r="K382" s="17"/>
      <c r="L382" s="17"/>
    </row>
    <row r="383" spans="9:12">
      <c r="I383" s="17"/>
      <c r="J383" s="17"/>
      <c r="K383" s="17"/>
      <c r="L383" s="17"/>
    </row>
    <row r="384" spans="9:12">
      <c r="I384" s="17"/>
      <c r="J384" s="17"/>
      <c r="K384" s="17"/>
      <c r="L384" s="17"/>
    </row>
    <row r="385" spans="9:12">
      <c r="I385" s="17"/>
      <c r="J385" s="17"/>
      <c r="K385" s="17"/>
      <c r="L385" s="17"/>
    </row>
    <row r="386" spans="9:12">
      <c r="I386" s="17"/>
      <c r="J386" s="17"/>
      <c r="K386" s="17"/>
      <c r="L386" s="17"/>
    </row>
    <row r="387" spans="9:12">
      <c r="I387" s="17"/>
      <c r="J387" s="17"/>
      <c r="K387" s="17"/>
      <c r="L387" s="17"/>
    </row>
    <row r="388" spans="9:12">
      <c r="I388" s="17"/>
      <c r="J388" s="17"/>
      <c r="K388" s="17"/>
      <c r="L388" s="17"/>
    </row>
    <row r="389" spans="9:12">
      <c r="I389" s="17"/>
      <c r="J389" s="17"/>
      <c r="K389" s="17"/>
      <c r="L389" s="17"/>
    </row>
    <row r="390" spans="9:12">
      <c r="I390" s="17"/>
      <c r="J390" s="17"/>
      <c r="K390" s="17"/>
      <c r="L390" s="17"/>
    </row>
    <row r="391" spans="9:12">
      <c r="I391" s="17"/>
      <c r="J391" s="17"/>
      <c r="K391" s="17"/>
      <c r="L391" s="17"/>
    </row>
    <row r="392" spans="9:12">
      <c r="I392" s="17"/>
      <c r="J392" s="17"/>
      <c r="K392" s="17"/>
      <c r="L392" s="17"/>
    </row>
    <row r="393" spans="9:12">
      <c r="I393" s="17"/>
      <c r="J393" s="17"/>
      <c r="K393" s="17"/>
      <c r="L393" s="17"/>
    </row>
    <row r="394" spans="9:12">
      <c r="I394" s="17"/>
      <c r="J394" s="17"/>
      <c r="K394" s="17"/>
      <c r="L394" s="17"/>
    </row>
    <row r="395" spans="9:12">
      <c r="I395" s="17"/>
      <c r="J395" s="17"/>
      <c r="K395" s="17"/>
      <c r="L395" s="17"/>
    </row>
    <row r="396" spans="9:12">
      <c r="I396" s="17"/>
      <c r="J396" s="17"/>
      <c r="K396" s="17"/>
      <c r="L396" s="17"/>
    </row>
    <row r="397" spans="9:12">
      <c r="I397" s="17"/>
      <c r="J397" s="17"/>
      <c r="K397" s="17"/>
      <c r="L397" s="17"/>
    </row>
    <row r="398" spans="9:12">
      <c r="I398" s="17"/>
      <c r="J398" s="17"/>
      <c r="K398" s="17"/>
      <c r="L398" s="17"/>
    </row>
    <row r="399" spans="9:12">
      <c r="I399" s="17"/>
      <c r="J399" s="17"/>
      <c r="K399" s="17"/>
      <c r="L399" s="17"/>
    </row>
    <row r="400" spans="9:12">
      <c r="I400" s="17"/>
      <c r="J400" s="17"/>
      <c r="K400" s="17"/>
      <c r="L400" s="17"/>
    </row>
    <row r="401" spans="9:12">
      <c r="I401" s="17"/>
      <c r="J401" s="17"/>
      <c r="K401" s="17"/>
      <c r="L401" s="17"/>
    </row>
    <row r="402" spans="9:12">
      <c r="I402" s="17"/>
      <c r="J402" s="17"/>
      <c r="K402" s="17"/>
      <c r="L402" s="17"/>
    </row>
    <row r="403" spans="9:12">
      <c r="I403" s="17"/>
      <c r="J403" s="17"/>
      <c r="K403" s="17"/>
      <c r="L403" s="17"/>
    </row>
    <row r="404" spans="9:12">
      <c r="I404" s="17"/>
      <c r="J404" s="17"/>
      <c r="K404" s="17"/>
      <c r="L404" s="17"/>
    </row>
    <row r="405" spans="9:12">
      <c r="I405" s="17"/>
      <c r="J405" s="17"/>
      <c r="K405" s="17"/>
      <c r="L405" s="17"/>
    </row>
    <row r="406" spans="9:12">
      <c r="I406" s="17"/>
      <c r="J406" s="17"/>
      <c r="K406" s="17"/>
      <c r="L406" s="17"/>
    </row>
    <row r="407" spans="9:12">
      <c r="I407" s="17"/>
      <c r="J407" s="17"/>
      <c r="K407" s="17"/>
      <c r="L407" s="17"/>
    </row>
    <row r="408" spans="9:12">
      <c r="I408" s="17"/>
      <c r="J408" s="17"/>
      <c r="K408" s="17"/>
      <c r="L408" s="17"/>
    </row>
    <row r="409" spans="9:12">
      <c r="I409" s="17"/>
      <c r="J409" s="17"/>
      <c r="K409" s="17"/>
      <c r="L409" s="17"/>
    </row>
    <row r="410" spans="9:12">
      <c r="I410" s="17"/>
      <c r="J410" s="17"/>
      <c r="K410" s="17"/>
      <c r="L410" s="17"/>
    </row>
    <row r="411" spans="9:12">
      <c r="I411" s="17"/>
      <c r="J411" s="17"/>
      <c r="K411" s="17"/>
      <c r="L411" s="17"/>
    </row>
    <row r="412" spans="9:12">
      <c r="I412" s="17"/>
      <c r="J412" s="17"/>
      <c r="K412" s="17"/>
      <c r="L412" s="17"/>
    </row>
    <row r="413" spans="9:12">
      <c r="I413" s="17"/>
      <c r="J413" s="17"/>
      <c r="K413" s="17"/>
      <c r="L413" s="17"/>
    </row>
    <row r="414" spans="9:12">
      <c r="I414" s="17"/>
      <c r="J414" s="17"/>
      <c r="K414" s="17"/>
      <c r="L414" s="17"/>
    </row>
    <row r="415" spans="9:12">
      <c r="I415" s="17"/>
      <c r="J415" s="17"/>
      <c r="K415" s="17"/>
      <c r="L415" s="17"/>
    </row>
    <row r="416" spans="9:12">
      <c r="I416" s="17"/>
      <c r="J416" s="17"/>
      <c r="K416" s="17"/>
      <c r="L416" s="17"/>
    </row>
    <row r="417" spans="9:12">
      <c r="I417" s="17"/>
      <c r="J417" s="17"/>
      <c r="K417" s="17"/>
      <c r="L417" s="17"/>
    </row>
    <row r="418" spans="9:12">
      <c r="I418" s="17"/>
      <c r="J418" s="17"/>
      <c r="K418" s="17"/>
      <c r="L418" s="17"/>
    </row>
    <row r="419" spans="9:12">
      <c r="I419" s="17"/>
      <c r="J419" s="17"/>
      <c r="K419" s="17"/>
      <c r="L419" s="17"/>
    </row>
    <row r="420" spans="9:12">
      <c r="I420" s="17"/>
      <c r="J420" s="17"/>
      <c r="K420" s="17"/>
      <c r="L420" s="17"/>
    </row>
    <row r="421" spans="9:12">
      <c r="I421" s="17"/>
      <c r="J421" s="17"/>
      <c r="K421" s="17"/>
      <c r="L421" s="17"/>
    </row>
    <row r="422" spans="9:12">
      <c r="I422" s="17"/>
      <c r="J422" s="17"/>
      <c r="K422" s="17"/>
      <c r="L422" s="17"/>
    </row>
    <row r="423" spans="9:12">
      <c r="I423" s="17"/>
      <c r="J423" s="17"/>
      <c r="K423" s="17"/>
      <c r="L423" s="17"/>
    </row>
    <row r="424" spans="9:12">
      <c r="I424" s="17"/>
      <c r="J424" s="17"/>
      <c r="K424" s="17"/>
      <c r="L424" s="17"/>
    </row>
    <row r="425" spans="9:12">
      <c r="I425" s="17"/>
      <c r="J425" s="17"/>
      <c r="K425" s="17"/>
      <c r="L425" s="17"/>
    </row>
    <row r="426" spans="9:12">
      <c r="I426" s="17"/>
      <c r="J426" s="17"/>
      <c r="K426" s="17"/>
      <c r="L426" s="17"/>
    </row>
    <row r="427" spans="9:12">
      <c r="I427" s="17"/>
      <c r="J427" s="17"/>
      <c r="K427" s="17"/>
      <c r="L427" s="17"/>
    </row>
    <row r="428" spans="9:12">
      <c r="I428" s="17"/>
      <c r="J428" s="17"/>
      <c r="K428" s="17"/>
      <c r="L428" s="17"/>
    </row>
    <row r="429" spans="9:12">
      <c r="I429" s="17"/>
      <c r="J429" s="17"/>
      <c r="K429" s="17"/>
      <c r="L429" s="17"/>
    </row>
    <row r="430" spans="9:12">
      <c r="I430" s="17"/>
      <c r="J430" s="17"/>
      <c r="K430" s="17"/>
      <c r="L430" s="17"/>
    </row>
    <row r="431" spans="9:12">
      <c r="I431" s="17"/>
      <c r="J431" s="17"/>
      <c r="K431" s="17"/>
      <c r="L431" s="17"/>
    </row>
    <row r="432" spans="9:12">
      <c r="I432" s="17"/>
      <c r="J432" s="17"/>
      <c r="K432" s="17"/>
      <c r="L432" s="17"/>
    </row>
    <row r="433" spans="9:12">
      <c r="I433" s="17"/>
      <c r="J433" s="17"/>
      <c r="K433" s="17"/>
      <c r="L433" s="17"/>
    </row>
    <row r="434" spans="9:12">
      <c r="I434" s="17"/>
      <c r="J434" s="17"/>
      <c r="K434" s="17"/>
      <c r="L434" s="17"/>
    </row>
    <row r="435" spans="9:12">
      <c r="I435" s="17"/>
      <c r="J435" s="17"/>
      <c r="K435" s="17"/>
      <c r="L435" s="17"/>
    </row>
    <row r="436" spans="9:12">
      <c r="I436" s="17"/>
      <c r="J436" s="17"/>
      <c r="K436" s="17"/>
      <c r="L436" s="17"/>
    </row>
    <row r="437" spans="9:12">
      <c r="I437" s="17"/>
      <c r="J437" s="17"/>
      <c r="K437" s="17"/>
      <c r="L437" s="17"/>
    </row>
    <row r="438" spans="9:12">
      <c r="I438" s="17"/>
      <c r="J438" s="17"/>
      <c r="K438" s="17"/>
      <c r="L438" s="17"/>
    </row>
    <row r="439" spans="9:12">
      <c r="I439" s="17"/>
      <c r="J439" s="17"/>
      <c r="K439" s="17"/>
      <c r="L439" s="17"/>
    </row>
    <row r="440" spans="9:12">
      <c r="I440" s="17"/>
      <c r="J440" s="17"/>
      <c r="K440" s="17"/>
      <c r="L440" s="17"/>
    </row>
    <row r="441" spans="9:12">
      <c r="I441" s="17"/>
      <c r="J441" s="17"/>
      <c r="K441" s="17"/>
      <c r="L441" s="17"/>
    </row>
    <row r="442" spans="9:12">
      <c r="I442" s="17"/>
      <c r="J442" s="17"/>
      <c r="K442" s="17"/>
      <c r="L442" s="17"/>
    </row>
    <row r="443" spans="9:12">
      <c r="I443" s="17"/>
      <c r="J443" s="17"/>
      <c r="K443" s="17"/>
      <c r="L443" s="17"/>
    </row>
    <row r="444" spans="9:12">
      <c r="I444" s="17"/>
      <c r="J444" s="17"/>
      <c r="K444" s="17"/>
      <c r="L444" s="17"/>
    </row>
    <row r="445" spans="9:12">
      <c r="I445" s="17"/>
      <c r="J445" s="17"/>
      <c r="K445" s="17"/>
      <c r="L445" s="17"/>
    </row>
    <row r="446" spans="9:12">
      <c r="I446" s="17"/>
      <c r="J446" s="17"/>
      <c r="K446" s="17"/>
      <c r="L446" s="17"/>
    </row>
    <row r="447" spans="9:12">
      <c r="I447" s="17"/>
      <c r="J447" s="17"/>
      <c r="K447" s="17"/>
      <c r="L447" s="17"/>
    </row>
    <row r="448" spans="9:12">
      <c r="I448" s="17"/>
      <c r="J448" s="17"/>
      <c r="K448" s="17"/>
      <c r="L448" s="17"/>
    </row>
    <row r="449" spans="9:12">
      <c r="I449" s="17"/>
      <c r="J449" s="17"/>
      <c r="K449" s="17"/>
      <c r="L449" s="17"/>
    </row>
    <row r="450" spans="9:12">
      <c r="I450" s="17"/>
      <c r="J450" s="17"/>
      <c r="K450" s="17"/>
      <c r="L450" s="17"/>
    </row>
    <row r="451" spans="9:12">
      <c r="I451" s="17"/>
      <c r="J451" s="17"/>
      <c r="K451" s="17"/>
      <c r="L451" s="17"/>
    </row>
    <row r="452" spans="9:12">
      <c r="I452" s="17"/>
      <c r="J452" s="17"/>
      <c r="K452" s="17"/>
      <c r="L452" s="17"/>
    </row>
    <row r="453" spans="9:12">
      <c r="I453" s="17"/>
      <c r="J453" s="17"/>
      <c r="K453" s="17"/>
      <c r="L453" s="17"/>
    </row>
    <row r="454" spans="9:12">
      <c r="I454" s="17"/>
      <c r="J454" s="17"/>
      <c r="K454" s="17"/>
      <c r="L454" s="17"/>
    </row>
    <row r="455" spans="9:12">
      <c r="I455" s="17"/>
      <c r="J455" s="17"/>
      <c r="K455" s="17"/>
      <c r="L455" s="17"/>
    </row>
    <row r="456" spans="9:12">
      <c r="I456" s="17"/>
      <c r="J456" s="17"/>
      <c r="K456" s="17"/>
      <c r="L456" s="17"/>
    </row>
    <row r="457" spans="9:12">
      <c r="I457" s="17"/>
      <c r="J457" s="17"/>
      <c r="K457" s="17"/>
      <c r="L457" s="17"/>
    </row>
    <row r="458" spans="9:12">
      <c r="I458" s="17"/>
      <c r="J458" s="17"/>
      <c r="K458" s="17"/>
      <c r="L458" s="17"/>
    </row>
    <row r="459" spans="9:12">
      <c r="I459" s="17"/>
      <c r="J459" s="17"/>
      <c r="K459" s="17"/>
      <c r="L459" s="17"/>
    </row>
    <row r="460" spans="9:12">
      <c r="I460" s="17"/>
      <c r="J460" s="17"/>
      <c r="K460" s="17"/>
      <c r="L460" s="17"/>
    </row>
    <row r="461" spans="9:12">
      <c r="I461" s="17"/>
      <c r="J461" s="17"/>
      <c r="K461" s="17"/>
      <c r="L461" s="17"/>
    </row>
    <row r="462" spans="9:12">
      <c r="I462" s="17"/>
      <c r="J462" s="17"/>
      <c r="K462" s="17"/>
      <c r="L462" s="17"/>
    </row>
    <row r="463" spans="9:12">
      <c r="I463" s="17"/>
      <c r="J463" s="17"/>
      <c r="K463" s="17"/>
      <c r="L463" s="17"/>
    </row>
    <row r="464" spans="9:12">
      <c r="I464" s="17"/>
      <c r="J464" s="17"/>
      <c r="K464" s="17"/>
      <c r="L464" s="17"/>
    </row>
    <row r="465" spans="9:12">
      <c r="I465" s="17"/>
      <c r="J465" s="17"/>
      <c r="K465" s="17"/>
      <c r="L465" s="17"/>
    </row>
    <row r="466" spans="9:12">
      <c r="I466" s="17"/>
      <c r="J466" s="17"/>
      <c r="K466" s="17"/>
      <c r="L466" s="17"/>
    </row>
    <row r="467" spans="9:12">
      <c r="I467" s="17"/>
      <c r="J467" s="17"/>
      <c r="K467" s="17"/>
      <c r="L467" s="17"/>
    </row>
    <row r="468" spans="9:12">
      <c r="I468" s="17"/>
      <c r="J468" s="17"/>
      <c r="K468" s="17"/>
      <c r="L468" s="17"/>
    </row>
    <row r="469" spans="9:12">
      <c r="I469" s="17"/>
      <c r="J469" s="17"/>
      <c r="K469" s="17"/>
      <c r="L469" s="17"/>
    </row>
    <row r="470" spans="9:12">
      <c r="I470" s="17"/>
      <c r="J470" s="17"/>
      <c r="K470" s="17"/>
      <c r="L470" s="17"/>
    </row>
    <row r="471" spans="9:12">
      <c r="I471" s="17"/>
      <c r="J471" s="17"/>
      <c r="K471" s="17"/>
      <c r="L471" s="17"/>
    </row>
    <row r="472" spans="9:12">
      <c r="I472" s="17"/>
      <c r="J472" s="17"/>
      <c r="K472" s="17"/>
      <c r="L472" s="17"/>
    </row>
    <row r="473" spans="9:12">
      <c r="I473" s="17"/>
      <c r="J473" s="17"/>
      <c r="K473" s="17"/>
      <c r="L473" s="17"/>
    </row>
    <row r="474" spans="9:12">
      <c r="I474" s="17"/>
      <c r="J474" s="17"/>
      <c r="K474" s="17"/>
      <c r="L474" s="17"/>
    </row>
    <row r="475" spans="9:12">
      <c r="I475" s="17"/>
      <c r="J475" s="17"/>
      <c r="K475" s="17"/>
      <c r="L475" s="17"/>
    </row>
    <row r="476" spans="9:12">
      <c r="I476" s="17"/>
      <c r="J476" s="17"/>
      <c r="K476" s="17"/>
      <c r="L476" s="17"/>
    </row>
    <row r="477" spans="9:12">
      <c r="I477" s="17"/>
      <c r="J477" s="17"/>
      <c r="K477" s="17"/>
      <c r="L477" s="17"/>
    </row>
    <row r="478" spans="9:12">
      <c r="I478" s="17"/>
      <c r="J478" s="17"/>
      <c r="K478" s="17"/>
      <c r="L478" s="17"/>
    </row>
    <row r="479" spans="9:12">
      <c r="I479" s="17"/>
      <c r="J479" s="17"/>
      <c r="K479" s="17"/>
      <c r="L479" s="17"/>
    </row>
    <row r="480" spans="9:12">
      <c r="I480" s="17"/>
      <c r="J480" s="17"/>
      <c r="K480" s="17"/>
      <c r="L480" s="17"/>
    </row>
    <row r="481" spans="9:12">
      <c r="I481" s="17"/>
      <c r="J481" s="17"/>
      <c r="K481" s="17"/>
      <c r="L481" s="17"/>
    </row>
    <row r="482" spans="9:12">
      <c r="I482" s="17"/>
      <c r="J482" s="17"/>
      <c r="K482" s="17"/>
      <c r="L482" s="17"/>
    </row>
    <row r="483" spans="9:12">
      <c r="I483" s="17"/>
      <c r="J483" s="17"/>
      <c r="K483" s="17"/>
      <c r="L483" s="17"/>
    </row>
    <row r="484" spans="9:12">
      <c r="I484" s="17"/>
      <c r="J484" s="17"/>
      <c r="K484" s="17"/>
      <c r="L484" s="17"/>
    </row>
    <row r="485" spans="9:12">
      <c r="I485" s="17"/>
      <c r="J485" s="17"/>
      <c r="K485" s="17"/>
      <c r="L485" s="17"/>
    </row>
    <row r="486" spans="9:12">
      <c r="I486" s="17"/>
      <c r="J486" s="17"/>
      <c r="K486" s="17"/>
      <c r="L486" s="17"/>
    </row>
    <row r="487" spans="9:12">
      <c r="I487" s="17"/>
      <c r="J487" s="17"/>
      <c r="K487" s="17"/>
      <c r="L487" s="17"/>
    </row>
    <row r="488" spans="9:12">
      <c r="I488" s="17"/>
      <c r="J488" s="17"/>
      <c r="K488" s="17"/>
      <c r="L488" s="17"/>
    </row>
    <row r="489" spans="9:12">
      <c r="I489" s="17"/>
      <c r="J489" s="17"/>
      <c r="K489" s="17"/>
      <c r="L489" s="17"/>
    </row>
    <row r="490" spans="9:12">
      <c r="I490" s="17"/>
      <c r="J490" s="17"/>
      <c r="K490" s="17"/>
      <c r="L490" s="17"/>
    </row>
    <row r="491" spans="9:12">
      <c r="I491" s="17"/>
      <c r="J491" s="17"/>
      <c r="K491" s="17"/>
      <c r="L491" s="17"/>
    </row>
    <row r="492" spans="9:12">
      <c r="I492" s="17"/>
      <c r="J492" s="17"/>
      <c r="K492" s="17"/>
      <c r="L492" s="17"/>
    </row>
    <row r="493" spans="9:12">
      <c r="I493" s="17"/>
      <c r="J493" s="17"/>
      <c r="K493" s="17"/>
      <c r="L493" s="17"/>
    </row>
    <row r="494" spans="9:12">
      <c r="I494" s="17"/>
      <c r="J494" s="17"/>
      <c r="K494" s="17"/>
      <c r="L494" s="17"/>
    </row>
    <row r="495" spans="9:12">
      <c r="I495" s="17"/>
      <c r="J495" s="17"/>
      <c r="K495" s="17"/>
      <c r="L495" s="17"/>
    </row>
    <row r="496" spans="9:12">
      <c r="I496" s="17"/>
      <c r="J496" s="17"/>
      <c r="K496" s="17"/>
      <c r="L496" s="17"/>
    </row>
    <row r="497" spans="9:12">
      <c r="I497" s="17"/>
      <c r="J497" s="17"/>
      <c r="K497" s="17"/>
      <c r="L497" s="17"/>
    </row>
    <row r="498" spans="9:12">
      <c r="I498" s="17"/>
      <c r="J498" s="17"/>
      <c r="K498" s="17"/>
      <c r="L498" s="17"/>
    </row>
    <row r="499" spans="9:12">
      <c r="I499" s="17"/>
      <c r="J499" s="17"/>
      <c r="K499" s="17"/>
      <c r="L499" s="17"/>
    </row>
    <row r="500" spans="9:12">
      <c r="I500" s="17"/>
      <c r="J500" s="17"/>
      <c r="K500" s="17"/>
      <c r="L500" s="17"/>
    </row>
    <row r="501" spans="9:12">
      <c r="I501" s="17"/>
      <c r="J501" s="17"/>
      <c r="K501" s="17"/>
      <c r="L501" s="17"/>
    </row>
    <row r="502" spans="9:12">
      <c r="I502" s="17"/>
      <c r="J502" s="17"/>
      <c r="K502" s="17"/>
      <c r="L502" s="17"/>
    </row>
    <row r="503" spans="9:12">
      <c r="I503" s="17"/>
      <c r="J503" s="17"/>
      <c r="K503" s="17"/>
      <c r="L503" s="17"/>
    </row>
    <row r="504" spans="9:12">
      <c r="I504" s="17"/>
      <c r="J504" s="17"/>
      <c r="K504" s="17"/>
      <c r="L504" s="17"/>
    </row>
    <row r="505" spans="9:12">
      <c r="I505" s="17"/>
      <c r="J505" s="17"/>
      <c r="K505" s="17"/>
      <c r="L505" s="17"/>
    </row>
    <row r="506" spans="9:12">
      <c r="I506" s="17"/>
      <c r="J506" s="17"/>
      <c r="K506" s="17"/>
      <c r="L506" s="17"/>
    </row>
    <row r="507" spans="9:12">
      <c r="I507" s="17"/>
      <c r="J507" s="17"/>
      <c r="K507" s="17"/>
      <c r="L507" s="17"/>
    </row>
    <row r="508" spans="9:12">
      <c r="I508" s="17"/>
      <c r="J508" s="17"/>
      <c r="K508" s="17"/>
      <c r="L508" s="17"/>
    </row>
    <row r="509" spans="9:12">
      <c r="I509" s="17"/>
      <c r="J509" s="17"/>
      <c r="K509" s="17"/>
      <c r="L509" s="17"/>
    </row>
    <row r="510" spans="9:12">
      <c r="I510" s="17"/>
      <c r="J510" s="17"/>
      <c r="K510" s="17"/>
      <c r="L510" s="17"/>
    </row>
    <row r="511" spans="9:12">
      <c r="I511" s="17"/>
      <c r="J511" s="17"/>
      <c r="K511" s="17"/>
      <c r="L511" s="17"/>
    </row>
    <row r="512" spans="9:12">
      <c r="I512" s="17"/>
      <c r="J512" s="17"/>
      <c r="K512" s="17"/>
      <c r="L512" s="1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3</vt:i4>
      </vt:variant>
    </vt:vector>
  </HeadingPairs>
  <TitlesOfParts>
    <vt:vector size="13" baseType="lpstr">
      <vt:lpstr>TDC_CORE</vt:lpstr>
      <vt:lpstr>DATA_FORMAT</vt:lpstr>
      <vt:lpstr>PLL_CONFIGURATION</vt:lpstr>
      <vt:lpstr>GNUM_CHIP</vt:lpstr>
      <vt:lpstr>GNUM_CORE</vt:lpstr>
      <vt:lpstr>test_macros</vt:lpstr>
      <vt:lpstr>complete_timestamps</vt:lpstr>
      <vt:lpstr>raw_timestamps</vt:lpstr>
      <vt:lpstr>actions_lists</vt:lpstr>
      <vt:lpstr>pulse_widths</vt:lpstr>
      <vt:lpstr>complete_timestamps!buffer_1</vt:lpstr>
      <vt:lpstr>pulse_widths!double_edge</vt:lpstr>
      <vt:lpstr>raw_timestamps!sample_2</vt:lpstr>
    </vt:vector>
  </TitlesOfParts>
  <Company>CERN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gfernand</dc:creator>
  <cp:lastModifiedBy>gfernand</cp:lastModifiedBy>
  <cp:lastPrinted>2011-11-08T14:23:17Z</cp:lastPrinted>
  <dcterms:created xsi:type="dcterms:W3CDTF">2011-05-24T09:35:32Z</dcterms:created>
  <dcterms:modified xsi:type="dcterms:W3CDTF">2011-11-16T08:46:18Z</dcterms:modified>
</cp:coreProperties>
</file>