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Vasco Costa\Documents\MEGAsync\4-1\AA\projeto_3\"/>
    </mc:Choice>
  </mc:AlternateContent>
  <xr:revisionPtr revIDLastSave="0" documentId="13_ncr:1_{BEAA0907-AC0C-42FA-9BB1-8961A5371A92}" xr6:coauthVersionLast="47" xr6:coauthVersionMax="47" xr10:uidLastSave="{00000000-0000-0000-0000-000000000000}"/>
  <bookViews>
    <workbookView xWindow="7428" yWindow="2940" windowWidth="12672" windowHeight="12168" xr2:uid="{00000000-000D-0000-FFFF-FFFF00000000}"/>
  </bookViews>
  <sheets>
    <sheet name="all" sheetId="1" r:id="rId1"/>
    <sheet name="all_d0_n0_k3" sheetId="2" r:id="rId2"/>
    <sheet name="all_d0_n0_k5" sheetId="3" r:id="rId3"/>
    <sheet name="all_d0_n0_k10" sheetId="4" r:id="rId4"/>
  </sheets>
  <definedNames>
    <definedName name="DadosExternos_1" localSheetId="1" hidden="1">all_d0_n0_k3!$A$1:$AA$5</definedName>
    <definedName name="DadosExternos_2" localSheetId="2" hidden="1">all_d0_n0_k5!$A$1:$AA$5</definedName>
    <definedName name="DadosExternos_3" localSheetId="3" hidden="1">all_d0_n0_k10!$A$1:$AA$5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B5" i="1"/>
  <c r="B4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B2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87F544-3C3C-4855-A59E-4F682C7B7F4B}" keepAlive="1" name="Consulta - all_d0_n0_k10" description="Ligação à consulta 'all_d0_n0_k10' no livro." type="5" refreshedVersion="8" background="1" saveData="1">
    <dbPr connection="Provider=Microsoft.Mashup.OleDb.1;Data Source=$Workbook$;Location=all_d0_n0_k10;Extended Properties=&quot;&quot;" command="SELECT * FROM [all_d0_n0_k10]"/>
  </connection>
  <connection id="2" xr16:uid="{4A359CFB-86BE-4E11-9685-3F516AD093A5}" keepAlive="1" name="Consulta - all_d0_n0_k3" description="Ligação à consulta 'all_d0_n0_k3' no livro." type="5" refreshedVersion="8" background="1" saveData="1">
    <dbPr connection="Provider=Microsoft.Mashup.OleDb.1;Data Source=$Workbook$;Location=all_d0_n0_k3;Extended Properties=&quot;&quot;" command="SELECT * FROM [all_d0_n0_k3]"/>
  </connection>
  <connection id="3" xr16:uid="{9FFCCEF4-800D-472F-A30E-27747F69E779}" keepAlive="1" name="Consulta - all_d0_n0_k5" description="Ligação à consulta 'all_d0_n0_k5' no livro." type="5" refreshedVersion="8" background="1" saveData="1">
    <dbPr connection="Provider=Microsoft.Mashup.OleDb.1;Data Source=$Workbook$;Location=all_d0_n0_k5;Extended Properties=&quot;&quot;" command="SELECT * FROM [all_d0_n0_k5]"/>
  </connection>
</connections>
</file>

<file path=xl/sharedStrings.xml><?xml version="1.0" encoding="utf-8"?>
<sst xmlns="http://schemas.openxmlformats.org/spreadsheetml/2006/main" count="128" uniqueCount="35">
  <si>
    <t>method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</si>
  <si>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</si>
  <si>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</si>
  <si>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</si>
  <si>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</si>
  <si>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</si>
  <si>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</si>
  <si>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</si>
  <si>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</si>
  <si>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</si>
  <si>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</si>
  <si>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</si>
  <si>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</si>
  <si>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</si>
  <si>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</si>
  <si>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</si>
  <si>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</si>
  <si>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</si>
  <si>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</si>
  <si>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</si>
  <si>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</si>
  <si>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</si>
  <si>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</si>
  <si>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</si>
  <si>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</si>
  <si>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</si>
  <si>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</si>
  <si>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Exato</t>
  </si>
  <si>
    <t/>
  </si>
  <si>
    <t>space_saving</t>
  </si>
  <si>
    <t>exato</t>
  </si>
  <si>
    <t>k3</t>
  </si>
  <si>
    <t>k5</t>
  </si>
  <si>
    <t>k10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</si>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</sst>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7847AFAB-1611-45CF-B30B-AA182F839EE7}" autoFormatId="16" applyNumberFormats="0" applyBorderFormats="0" applyFontFormats="0" applyPatternFormats="0" applyAlignmentFormats="0" applyWidthHeightFormats="0">
  <queryTableRefresh nextId="28">
    <queryTableFields count="27">
      <queryTableField id="1" name="method" tableColumnId="1"/>
      <queryTableField id="2" name="A" tableColumnId="2"/>
      <queryTableField id="3" name="B" tableColumnId="3"/>
      <queryTableField id="4" name="C" tableColumnId="4"/>
      <queryTableField id="5" name="D" tableColumnId="5"/>
      <queryTableField id="6" name="E" tableColumnId="6"/>
      <queryTableField id="7" name="F" tableColumnId="7"/>
      <queryTableField id="8" name="G" tableColumnId="8"/>
      <queryTableField id="9" name="H" tableColumnId="9"/>
      <queryTableField id="10" name="I" tableColumnId="10"/>
      <queryTableField id="11" name="J" tableColumnId="11"/>
      <queryTableField id="12" name="K" tableColumnId="12"/>
      <queryTableField id="13" name="L" tableColumnId="13"/>
      <queryTableField id="14" name="M" tableColumnId="14"/>
      <queryTableField id="15" name="N" tableColumnId="15"/>
      <queryTableField id="16" name="O" tableColumnId="16"/>
      <queryTableField id="17" name="P" tableColumnId="17"/>
      <queryTableField id="18" name="Q" tableColumnId="18"/>
      <queryTableField id="19" name="R" tableColumnId="19"/>
      <queryTableField id="20" name="S" tableColumnId="20"/>
      <queryTableField id="21" name="T" tableColumnId="21"/>
      <queryTableField id="22" name="U" tableColumnId="22"/>
      <queryTableField id="23" name="V" tableColumnId="23"/>
      <queryTableField id="24" name="W" tableColumnId="24"/>
      <queryTableField id="25" name="X" tableColumnId="25"/>
      <queryTableField id="26" name="Y" tableColumnId="26"/>
      <queryTableField id="27" name="Z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58427AEB-8A52-442B-93F0-D271214FDB0B}" autoFormatId="16" applyNumberFormats="0" applyBorderFormats="0" applyFontFormats="0" applyPatternFormats="0" applyAlignmentFormats="0" applyWidthHeightFormats="0">
  <queryTableRefresh nextId="28">
    <queryTableFields count="27">
      <queryTableField id="1" name="method" tableColumnId="1"/>
      <queryTableField id="2" name="A" tableColumnId="2"/>
      <queryTableField id="3" name="B" tableColumnId="3"/>
      <queryTableField id="4" name="C" tableColumnId="4"/>
      <queryTableField id="5" name="D" tableColumnId="5"/>
      <queryTableField id="6" name="E" tableColumnId="6"/>
      <queryTableField id="7" name="F" tableColumnId="7"/>
      <queryTableField id="8" name="G" tableColumnId="8"/>
      <queryTableField id="9" name="H" tableColumnId="9"/>
      <queryTableField id="10" name="I" tableColumnId="10"/>
      <queryTableField id="11" name="J" tableColumnId="11"/>
      <queryTableField id="12" name="K" tableColumnId="12"/>
      <queryTableField id="13" name="L" tableColumnId="13"/>
      <queryTableField id="14" name="M" tableColumnId="14"/>
      <queryTableField id="15" name="N" tableColumnId="15"/>
      <queryTableField id="16" name="O" tableColumnId="16"/>
      <queryTableField id="17" name="P" tableColumnId="17"/>
      <queryTableField id="18" name="Q" tableColumnId="18"/>
      <queryTableField id="19" name="R" tableColumnId="19"/>
      <queryTableField id="20" name="S" tableColumnId="20"/>
      <queryTableField id="21" name="T" tableColumnId="21"/>
      <queryTableField id="22" name="U" tableColumnId="22"/>
      <queryTableField id="23" name="V" tableColumnId="23"/>
      <queryTableField id="24" name="W" tableColumnId="24"/>
      <queryTableField id="25" name="X" tableColumnId="25"/>
      <queryTableField id="26" name="Y" tableColumnId="26"/>
      <queryTableField id="27" name="Z" tableColumnId="2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" xr16:uid="{5BE56EDD-9822-4D25-8009-C850E146B0D0}" autoFormatId="16" applyNumberFormats="0" applyBorderFormats="0" applyFontFormats="0" applyPatternFormats="0" applyAlignmentFormats="0" applyWidthHeightFormats="0">
  <queryTableRefresh nextId="28">
    <queryTableFields count="27">
      <queryTableField id="1" name="method" tableColumnId="1"/>
      <queryTableField id="2" name="A" tableColumnId="2"/>
      <queryTableField id="3" name="B" tableColumnId="3"/>
      <queryTableField id="4" name="C" tableColumnId="4"/>
      <queryTableField id="5" name="D" tableColumnId="5"/>
      <queryTableField id="6" name="E" tableColumnId="6"/>
      <queryTableField id="7" name="F" tableColumnId="7"/>
      <queryTableField id="8" name="G" tableColumnId="8"/>
      <queryTableField id="9" name="H" tableColumnId="9"/>
      <queryTableField id="10" name="I" tableColumnId="10"/>
      <queryTableField id="11" name="J" tableColumnId="11"/>
      <queryTableField id="12" name="K" tableColumnId="12"/>
      <queryTableField id="13" name="L" tableColumnId="13"/>
      <queryTableField id="14" name="M" tableColumnId="14"/>
      <queryTableField id="15" name="N" tableColumnId="15"/>
      <queryTableField id="16" name="O" tableColumnId="16"/>
      <queryTableField id="17" name="P" tableColumnId="17"/>
      <queryTableField id="18" name="Q" tableColumnId="18"/>
      <queryTableField id="19" name="R" tableColumnId="19"/>
      <queryTableField id="20" name="S" tableColumnId="20"/>
      <queryTableField id="21" name="T" tableColumnId="21"/>
      <queryTableField id="22" name="U" tableColumnId="22"/>
      <queryTableField id="23" name="V" tableColumnId="23"/>
      <queryTableField id="24" name="W" tableColumnId="24"/>
      <queryTableField id="25" name="X" tableColumnId="25"/>
      <queryTableField id="26" name="Y" tableColumnId="26"/>
      <queryTableField id="27" name="Z" tableColumnId="2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A6FD9B-B6C1-4B4E-B9BD-1997D6A89F97}" name="Tabela4" displayName="Tabela4" ref="A7:E33" totalsRowShown="0">
  <autoFilter ref="A7:E33" xr:uid="{9AA6FD9B-B6C1-4B4E-B9BD-1997D6A89F97}"/>
  <sortState xmlns:xlrd2="http://schemas.microsoft.com/office/spreadsheetml/2017/richdata2" ref="A8:E33">
    <sortCondition descending="1" ref="B7:B33"/>
  </sortState>
  <tableColumns count="5">
    <tableColumn id="1" xr3:uid="{3424E1CA-D7C1-4D7B-B487-EA545D276248}" name="Coluna1"/>
    <tableColumn id="2" xr3:uid="{0DEC9A91-C274-4FC5-B114-B6861F86606B}" name="exato"/>
    <tableColumn id="3" xr3:uid="{410771EA-01AF-4937-AB74-38F4FAB1F175}" name="k3"/>
    <tableColumn id="4" xr3:uid="{3D23A3CE-F85B-4757-8FB0-33E6AA23BFC4}" name="k5"/>
    <tableColumn id="5" xr3:uid="{8C51C5F2-A39E-4C11-A491-A6FE2B2944F2}" name="k10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9DECFE-BA03-4B39-826E-AF87386B344F}" name="all_d0_n0_k3" displayName="all_d0_n0_k3" ref="A1:AA5" tableType="queryTable" totalsRowShown="0">
  <autoFilter ref="A1:AA5" xr:uid="{299DECFE-BA03-4B39-826E-AF87386B344F}"/>
  <tableColumns count="27">
    <tableColumn id="1" xr3:uid="{2BA88BFE-9D00-4388-9212-45AD69F9B40E}" uniqueName="1" name="method" queryTableFieldId="1" dataDxfId="2"/>
    <tableColumn id="2" xr3:uid="{6C60FEE1-E944-4BA9-B5EB-4DD1D600DF53}" uniqueName="2" name="A" queryTableFieldId="2"/>
    <tableColumn id="3" xr3:uid="{5B7217CA-84D2-41E1-9A42-1994D14CEEE4}" uniqueName="3" name="B" queryTableFieldId="3"/>
    <tableColumn id="4" xr3:uid="{FA0F21AE-A492-4CAB-9D90-139ABD3BDF13}" uniqueName="4" name="C" queryTableFieldId="4"/>
    <tableColumn id="5" xr3:uid="{C3F3D7C1-873D-4580-ACE7-AE11BC685244}" uniqueName="5" name="D" queryTableFieldId="5"/>
    <tableColumn id="6" xr3:uid="{CBC9674F-C6D9-469F-85BA-FA0A4404DD1A}" uniqueName="6" name="E" queryTableFieldId="6"/>
    <tableColumn id="7" xr3:uid="{57147D28-FB9B-45D9-8EBB-4DF72D84A946}" uniqueName="7" name="F" queryTableFieldId="7"/>
    <tableColumn id="8" xr3:uid="{2875C17C-7BE0-4DA3-A872-E10E2024A4F0}" uniqueName="8" name="G" queryTableFieldId="8"/>
    <tableColumn id="9" xr3:uid="{8A34FF58-3D84-4C3B-AD88-2F09C250FA30}" uniqueName="9" name="H" queryTableFieldId="9"/>
    <tableColumn id="10" xr3:uid="{254A9E20-1D09-43ED-8052-95AFB7BF517E}" uniqueName="10" name="I" queryTableFieldId="10"/>
    <tableColumn id="11" xr3:uid="{DEB0A967-965A-439E-97BE-7BDBE26356E8}" uniqueName="11" name="J" queryTableFieldId="11"/>
    <tableColumn id="12" xr3:uid="{159F340E-4E92-40C9-B571-6FC61C640924}" uniqueName="12" name="K" queryTableFieldId="12"/>
    <tableColumn id="13" xr3:uid="{B2C3029A-47A0-4C17-AF28-2B9CEE6E24AD}" uniqueName="13" name="L" queryTableFieldId="13"/>
    <tableColumn id="14" xr3:uid="{5792D990-C0A9-4D2A-9EEA-B9C66B3C5134}" uniqueName="14" name="M" queryTableFieldId="14"/>
    <tableColumn id="15" xr3:uid="{C79B34F0-4ABF-4BC4-A569-4813FD823005}" uniqueName="15" name="N" queryTableFieldId="15"/>
    <tableColumn id="16" xr3:uid="{719F97AF-B14F-447A-9559-D7C32D8746CE}" uniqueName="16" name="O" queryTableFieldId="16"/>
    <tableColumn id="17" xr3:uid="{F69EB6BD-E962-4CFC-B3FD-5A4063C38155}" uniqueName="17" name="P" queryTableFieldId="17"/>
    <tableColumn id="18" xr3:uid="{7674F739-A154-4A98-8B39-8AF1361511AF}" uniqueName="18" name="Q" queryTableFieldId="18"/>
    <tableColumn id="19" xr3:uid="{A96FDFF0-EC7D-4183-9D82-EADCC09A6A6B}" uniqueName="19" name="R" queryTableFieldId="19"/>
    <tableColumn id="20" xr3:uid="{930F11EE-9A0E-4914-B515-A56153567B6E}" uniqueName="20" name="S" queryTableFieldId="20"/>
    <tableColumn id="21" xr3:uid="{7CDF4598-1437-4BFD-8CCC-C9A7823E201C}" uniqueName="21" name="T" queryTableFieldId="21"/>
    <tableColumn id="22" xr3:uid="{D4F2AC80-3B2C-4448-8935-3D2846F6EEC6}" uniqueName="22" name="U" queryTableFieldId="22"/>
    <tableColumn id="23" xr3:uid="{9A18C92D-CA72-4F71-883F-B514327AA4C3}" uniqueName="23" name="V" queryTableFieldId="23"/>
    <tableColumn id="24" xr3:uid="{6FC526F5-42EB-45E1-BB5E-3E25F3230996}" uniqueName="24" name="W" queryTableFieldId="24"/>
    <tableColumn id="25" xr3:uid="{5FD77D55-EA82-4798-A254-5954AC885D50}" uniqueName="25" name="X" queryTableFieldId="25"/>
    <tableColumn id="26" xr3:uid="{DCDF3D48-ED6B-4CCC-9B1D-19BC8B839ACB}" uniqueName="26" name="Y" queryTableFieldId="26"/>
    <tableColumn id="27" xr3:uid="{65BA37D0-E7F0-45B8-8B42-290B61253CAE}" uniqueName="27" name="Z" queryTableField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243826-12BB-495A-89A2-74183E69F649}" name="all_d0_n0_k5" displayName="all_d0_n0_k5" ref="A1:AA5" tableType="queryTable" totalsRowShown="0">
  <autoFilter ref="A1:AA5" xr:uid="{2D243826-12BB-495A-89A2-74183E69F649}"/>
  <tableColumns count="27">
    <tableColumn id="1" xr3:uid="{33C64457-C4FC-4676-9CE2-E614C56E4341}" uniqueName="1" name="method" queryTableFieldId="1" dataDxfId="1"/>
    <tableColumn id="2" xr3:uid="{816839DF-E04C-45A5-8932-F4DAFB7359BC}" uniqueName="2" name="A" queryTableFieldId="2"/>
    <tableColumn id="3" xr3:uid="{A1CCE3CB-54AA-4853-A4D6-4882A13C46B1}" uniqueName="3" name="B" queryTableFieldId="3"/>
    <tableColumn id="4" xr3:uid="{8B3013D3-A1E7-4FC4-A8BB-0E612A217B49}" uniqueName="4" name="C" queryTableFieldId="4"/>
    <tableColumn id="5" xr3:uid="{101036C4-4A8C-4046-AD5A-0234990D2758}" uniqueName="5" name="D" queryTableFieldId="5"/>
    <tableColumn id="6" xr3:uid="{ABC88989-93C0-4C23-A473-A1BEA901895E}" uniqueName="6" name="E" queryTableFieldId="6"/>
    <tableColumn id="7" xr3:uid="{8A0B5A39-6C84-42E1-BD33-D4AA4BE7EE18}" uniqueName="7" name="F" queryTableFieldId="7"/>
    <tableColumn id="8" xr3:uid="{DFE6396A-DA9D-4125-ABE8-5E11E2AB6ED3}" uniqueName="8" name="G" queryTableFieldId="8"/>
    <tableColumn id="9" xr3:uid="{9376E7F9-1E67-4DC4-B4F7-D5CABBDAB612}" uniqueName="9" name="H" queryTableFieldId="9"/>
    <tableColumn id="10" xr3:uid="{3445B4D9-67D6-4065-93E2-D7ED1D338E56}" uniqueName="10" name="I" queryTableFieldId="10"/>
    <tableColumn id="11" xr3:uid="{58BEFE75-24D7-4FCC-9F3A-D68323832BDE}" uniqueName="11" name="J" queryTableFieldId="11"/>
    <tableColumn id="12" xr3:uid="{EE35D674-40A7-487F-BD30-D115A213F03D}" uniqueName="12" name="K" queryTableFieldId="12"/>
    <tableColumn id="13" xr3:uid="{07F87743-3CCA-44AF-AE77-D502612AE2FD}" uniqueName="13" name="L" queryTableFieldId="13"/>
    <tableColumn id="14" xr3:uid="{B20AF3BA-6FD1-4185-B085-7C404E224EE5}" uniqueName="14" name="M" queryTableFieldId="14"/>
    <tableColumn id="15" xr3:uid="{F1B98F28-F94A-4840-9C4A-2C23A0E3E18B}" uniqueName="15" name="N" queryTableFieldId="15"/>
    <tableColumn id="16" xr3:uid="{0B8C471C-D5CA-4F90-BE98-0C3A0BF7C84E}" uniqueName="16" name="O" queryTableFieldId="16"/>
    <tableColumn id="17" xr3:uid="{8AD427CF-7CE3-4761-9E22-D76534AA72B1}" uniqueName="17" name="P" queryTableFieldId="17"/>
    <tableColumn id="18" xr3:uid="{D144DA37-D6EE-4AA0-98B1-7C0AB0900C2C}" uniqueName="18" name="Q" queryTableFieldId="18"/>
    <tableColumn id="19" xr3:uid="{E94DFBA0-8CF2-4FFB-BD94-AA9AF65C5D77}" uniqueName="19" name="R" queryTableFieldId="19"/>
    <tableColumn id="20" xr3:uid="{556B8AB2-A6E3-4785-ADB1-23D7E3CA7E0E}" uniqueName="20" name="S" queryTableFieldId="20"/>
    <tableColumn id="21" xr3:uid="{C5326C63-5036-422D-8C2D-CB4A9074A7E0}" uniqueName="21" name="T" queryTableFieldId="21"/>
    <tableColumn id="22" xr3:uid="{2508CC1F-F5A7-42B0-A6D2-538357FBDABA}" uniqueName="22" name="U" queryTableFieldId="22"/>
    <tableColumn id="23" xr3:uid="{7C27A3EE-2694-4A0E-8CAC-690269426D5A}" uniqueName="23" name="V" queryTableFieldId="23"/>
    <tableColumn id="24" xr3:uid="{C1B0A2A0-F1C5-418F-BCC5-21D3D4532518}" uniqueName="24" name="W" queryTableFieldId="24"/>
    <tableColumn id="25" xr3:uid="{B4CA7282-FDA9-4DAB-B49E-95C3CD038FB5}" uniqueName="25" name="X" queryTableFieldId="25"/>
    <tableColumn id="26" xr3:uid="{CD109073-03D7-47F7-9B94-28C5DB6CC9F7}" uniqueName="26" name="Y" queryTableFieldId="26"/>
    <tableColumn id="27" xr3:uid="{026A0EBB-4523-4E8B-BE94-B7D13AA714DC}" uniqueName="27" name="Z" queryTableFieldId="2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5BAAEA-6705-4B61-A204-88AD080837AF}" name="all_d0_n0_k10" displayName="all_d0_n0_k10" ref="A1:AA5" tableType="queryTable" totalsRowShown="0">
  <autoFilter ref="A1:AA5" xr:uid="{AA5BAAEA-6705-4B61-A204-88AD080837AF}"/>
  <tableColumns count="27">
    <tableColumn id="1" xr3:uid="{757C0E86-0D85-4096-9241-2E307B6A916D}" uniqueName="1" name="method" queryTableFieldId="1" dataDxfId="0"/>
    <tableColumn id="2" xr3:uid="{48D858E8-F831-469C-898D-2796B851C8C6}" uniqueName="2" name="A" queryTableFieldId="2"/>
    <tableColumn id="3" xr3:uid="{93B9F87A-2F3A-4232-87FF-8FB79220CECA}" uniqueName="3" name="B" queryTableFieldId="3"/>
    <tableColumn id="4" xr3:uid="{F174178E-6F0D-42C7-A2AF-908AE544DE5D}" uniqueName="4" name="C" queryTableFieldId="4"/>
    <tableColumn id="5" xr3:uid="{35401062-DA6B-4463-81F4-971B638968BB}" uniqueName="5" name="D" queryTableFieldId="5"/>
    <tableColumn id="6" xr3:uid="{28E84A34-F8B2-4C6E-80C3-1BE29D99D641}" uniqueName="6" name="E" queryTableFieldId="6"/>
    <tableColumn id="7" xr3:uid="{85A2CDCF-3C60-41A4-8AE7-0660727416CE}" uniqueName="7" name="F" queryTableFieldId="7"/>
    <tableColumn id="8" xr3:uid="{F199AE0A-CE90-42E2-ADF9-77F9101A2F64}" uniqueName="8" name="G" queryTableFieldId="8"/>
    <tableColumn id="9" xr3:uid="{53FDCC7A-0760-4470-BA94-B693A60EADCF}" uniqueName="9" name="H" queryTableFieldId="9"/>
    <tableColumn id="10" xr3:uid="{345D4588-46CD-4E52-BF37-B29458396C89}" uniqueName="10" name="I" queryTableFieldId="10"/>
    <tableColumn id="11" xr3:uid="{D9C4428E-1E02-4B6E-BF79-A3B3F68C0C1B}" uniqueName="11" name="J" queryTableFieldId="11"/>
    <tableColumn id="12" xr3:uid="{317BF88B-D6D1-41DB-B075-088E0D1AD773}" uniqueName="12" name="K" queryTableFieldId="12"/>
    <tableColumn id="13" xr3:uid="{E0B71D64-BCBF-4BFA-BDCC-C2D206E38B38}" uniqueName="13" name="L" queryTableFieldId="13"/>
    <tableColumn id="14" xr3:uid="{3E4FF892-F2D7-421F-9F37-BFFDD06A8E85}" uniqueName="14" name="M" queryTableFieldId="14"/>
    <tableColumn id="15" xr3:uid="{FB87BE4D-BCC8-493D-B512-C7A77A24E23C}" uniqueName="15" name="N" queryTableFieldId="15"/>
    <tableColumn id="16" xr3:uid="{66A04358-67A5-4499-A440-169A74409F86}" uniqueName="16" name="O" queryTableFieldId="16"/>
    <tableColumn id="17" xr3:uid="{46CEC012-B1A7-4B15-8E32-6E75AF35AC72}" uniqueName="17" name="P" queryTableFieldId="17"/>
    <tableColumn id="18" xr3:uid="{C3796BC3-1581-4C5A-9503-FAB6F00D0CE0}" uniqueName="18" name="Q" queryTableFieldId="18"/>
    <tableColumn id="19" xr3:uid="{29A90B9E-770C-429F-9528-52D18A328039}" uniqueName="19" name="R" queryTableFieldId="19"/>
    <tableColumn id="20" xr3:uid="{50492A7D-37BB-4955-A89D-368C2678307D}" uniqueName="20" name="S" queryTableFieldId="20"/>
    <tableColumn id="21" xr3:uid="{4B160187-4B00-4671-9709-065408039C1C}" uniqueName="21" name="T" queryTableFieldId="21"/>
    <tableColumn id="22" xr3:uid="{66A82E04-7325-46D6-B181-9F37B7CDE6B3}" uniqueName="22" name="U" queryTableFieldId="22"/>
    <tableColumn id="23" xr3:uid="{BCC4B9CA-0B16-4C02-930D-17C0E4F1A42C}" uniqueName="23" name="V" queryTableFieldId="23"/>
    <tableColumn id="24" xr3:uid="{9D564170-0259-46DC-81C5-67B0EB26903F}" uniqueName="24" name="W" queryTableFieldId="24"/>
    <tableColumn id="25" xr3:uid="{E6B333DA-8C99-406B-B6E4-314CE3879ACA}" uniqueName="25" name="X" queryTableFieldId="25"/>
    <tableColumn id="26" xr3:uid="{C34AF8A1-09F5-400C-B0F1-9DB5EF329A9C}" uniqueName="26" name="Y" queryTableFieldId="26"/>
    <tableColumn id="27" xr3:uid="{B17BAA08-0CCF-4B01-8C74-0C8A71242957}" uniqueName="27" name="Z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tabSelected="1" workbookViewId="0">
      <selection activeCell="H7" sqref="H7"/>
    </sheetView>
  </sheetViews>
  <sheetFormatPr defaultRowHeight="14.4" x14ac:dyDescent="0.3"/>
  <cols>
    <col min="1" max="1" width="9.77734375" customWidth="1"/>
  </cols>
  <sheetData>
    <row r="1" spans="1:27" x14ac:dyDescent="0.3">
      <c r="B1" t="str">
        <f>all_d0_n0_k3[[#Headers],[A]]</f>
        <v>A</v>
      </c>
      <c r="C1" t="str">
        <f>all_d0_n0_k3[[#Headers],[B]]</f>
        <v>B</v>
      </c>
      <c r="D1" t="str">
        <f>all_d0_n0_k3[[#Headers],[C]]</f>
        <v>C</v>
      </c>
      <c r="E1" t="str">
        <f>all_d0_n0_k3[[#Headers],[D]]</f>
        <v>D</v>
      </c>
      <c r="F1" t="str">
        <f>all_d0_n0_k3[[#Headers],[E]]</f>
        <v>E</v>
      </c>
      <c r="G1" t="str">
        <f>all_d0_n0_k3[[#Headers],[F]]</f>
        <v>F</v>
      </c>
      <c r="H1" t="str">
        <f>all_d0_n0_k3[[#Headers],[G]]</f>
        <v>G</v>
      </c>
      <c r="I1" t="str">
        <f>all_d0_n0_k3[[#Headers],[H]]</f>
        <v>H</v>
      </c>
      <c r="J1" t="str">
        <f>all_d0_n0_k3[[#Headers],[I]]</f>
        <v>I</v>
      </c>
      <c r="K1" t="str">
        <f>all_d0_n0_k3[[#Headers],[J]]</f>
        <v>J</v>
      </c>
      <c r="L1" t="str">
        <f>all_d0_n0_k3[[#Headers],[K]]</f>
        <v>K</v>
      </c>
      <c r="M1" t="str">
        <f>all_d0_n0_k3[[#Headers],[L]]</f>
        <v>L</v>
      </c>
      <c r="N1" t="str">
        <f>all_d0_n0_k3[[#Headers],[M]]</f>
        <v>M</v>
      </c>
      <c r="O1" t="str">
        <f>all_d0_n0_k3[[#Headers],[N]]</f>
        <v>N</v>
      </c>
      <c r="P1" t="str">
        <f>all_d0_n0_k3[[#Headers],[O]]</f>
        <v>O</v>
      </c>
      <c r="Q1" t="str">
        <f>all_d0_n0_k3[[#Headers],[P]]</f>
        <v>P</v>
      </c>
      <c r="R1" t="str">
        <f>all_d0_n0_k3[[#Headers],[Q]]</f>
        <v>Q</v>
      </c>
      <c r="S1" t="str">
        <f>all_d0_n0_k3[[#Headers],[R]]</f>
        <v>R</v>
      </c>
      <c r="T1" t="str">
        <f>all_d0_n0_k3[[#Headers],[S]]</f>
        <v>S</v>
      </c>
      <c r="U1" t="str">
        <f>all_d0_n0_k3[[#Headers],[T]]</f>
        <v>T</v>
      </c>
      <c r="V1" t="str">
        <f>all_d0_n0_k3[[#Headers],[U]]</f>
        <v>U</v>
      </c>
      <c r="W1" t="str">
        <f>all_d0_n0_k3[[#Headers],[V]]</f>
        <v>V</v>
      </c>
      <c r="X1" t="str">
        <f>all_d0_n0_k3[[#Headers],[W]]</f>
        <v>W</v>
      </c>
      <c r="Y1" t="str">
        <f>all_d0_n0_k3[[#Headers],[X]]</f>
        <v>X</v>
      </c>
      <c r="Z1" t="str">
        <f>all_d0_n0_k3[[#Headers],[Y]]</f>
        <v>Y</v>
      </c>
      <c r="AA1" t="str">
        <f>all_d0_n0_k3[[#Headers],[Z]]</f>
        <v>Z</v>
      </c>
    </row>
    <row r="2" spans="1:27" x14ac:dyDescent="0.3">
      <c r="A2" t="s">
        <v>30</v>
      </c>
      <c r="B2">
        <f>all_d0_n0_k3[[#This Row],[A]]</f>
        <v>349387</v>
      </c>
      <c r="C2">
        <f>all_d0_n0_k3[[#This Row],[B]]</f>
        <v>24953</v>
      </c>
      <c r="D2">
        <f>all_d0_n0_k3[[#This Row],[C]]</f>
        <v>80287</v>
      </c>
      <c r="E2">
        <f>all_d0_n0_k3[[#This Row],[D]]</f>
        <v>118073</v>
      </c>
      <c r="F2">
        <f>all_d0_n0_k3[[#This Row],[E]]</f>
        <v>295554</v>
      </c>
      <c r="G2">
        <f>all_d0_n0_k3[[#This Row],[F]]</f>
        <v>24681</v>
      </c>
      <c r="H2">
        <f>all_d0_n0_k3[[#This Row],[G]]</f>
        <v>29860</v>
      </c>
      <c r="I2">
        <f>all_d0_n0_k3[[#This Row],[H]]</f>
        <v>36977</v>
      </c>
      <c r="J2">
        <f>all_d0_n0_k3[[#This Row],[I]]</f>
        <v>126282</v>
      </c>
      <c r="K2">
        <f>all_d0_n0_k3[[#This Row],[J]]</f>
        <v>8749</v>
      </c>
      <c r="L2">
        <f>all_d0_n0_k3[[#This Row],[K]]</f>
        <v>231</v>
      </c>
      <c r="M2">
        <f>all_d0_n0_k3[[#This Row],[L]]</f>
        <v>77730</v>
      </c>
      <c r="N2">
        <f>all_d0_n0_k3[[#This Row],[M]]</f>
        <v>111262</v>
      </c>
      <c r="O2">
        <f>all_d0_n0_k3[[#This Row],[N]]</f>
        <v>116843</v>
      </c>
      <c r="P2">
        <f>all_d0_n0_k3[[#This Row],[O]]</f>
        <v>256134</v>
      </c>
      <c r="Q2">
        <f>all_d0_n0_k3[[#This Row],[P]]</f>
        <v>55873</v>
      </c>
      <c r="R2">
        <f>all_d0_n0_k3[[#This Row],[Q]]</f>
        <v>31034</v>
      </c>
      <c r="S2">
        <f>all_d0_n0_k3[[#This Row],[R]]</f>
        <v>159116</v>
      </c>
      <c r="T2">
        <f>all_d0_n0_k3[[#This Row],[S]]</f>
        <v>184520</v>
      </c>
      <c r="U2">
        <f>all_d0_n0_k3[[#This Row],[T]]</f>
        <v>102384</v>
      </c>
      <c r="V2">
        <f>all_d0_n0_k3[[#This Row],[U]]</f>
        <v>103678</v>
      </c>
      <c r="W2">
        <f>all_d0_n0_k3[[#This Row],[V]]</f>
        <v>41201</v>
      </c>
      <c r="X2">
        <f>all_d0_n0_k3[[#This Row],[W]]</f>
        <v>121</v>
      </c>
      <c r="Y2">
        <f>all_d0_n0_k3[[#This Row],[X]]</f>
        <v>4829</v>
      </c>
      <c r="Z2">
        <f>all_d0_n0_k3[[#This Row],[Y]]</f>
        <v>1888</v>
      </c>
      <c r="AA2">
        <f>all_d0_n0_k3[[#This Row],[Z]]</f>
        <v>11022</v>
      </c>
    </row>
    <row r="3" spans="1:27" x14ac:dyDescent="0.3">
      <c r="A3" t="s">
        <v>31</v>
      </c>
      <c r="B3">
        <f>all_d0_n0_k3!B5</f>
        <v>784223</v>
      </c>
      <c r="C3">
        <f>all_d0_n0_k3!C5</f>
        <v>0</v>
      </c>
      <c r="D3">
        <f>all_d0_n0_k3!D5</f>
        <v>0</v>
      </c>
      <c r="E3">
        <f>all_d0_n0_k3!E5</f>
        <v>0</v>
      </c>
      <c r="F3">
        <f>all_d0_n0_k3!F5</f>
        <v>0</v>
      </c>
      <c r="G3">
        <f>all_d0_n0_k3!G5</f>
        <v>0</v>
      </c>
      <c r="H3">
        <f>all_d0_n0_k3!H5</f>
        <v>0</v>
      </c>
      <c r="I3">
        <f>all_d0_n0_k3!I5</f>
        <v>784223</v>
      </c>
      <c r="J3">
        <f>all_d0_n0_k3!J5</f>
        <v>0</v>
      </c>
      <c r="K3">
        <f>all_d0_n0_k3!K5</f>
        <v>0</v>
      </c>
      <c r="L3">
        <f>all_d0_n0_k3!L5</f>
        <v>0</v>
      </c>
      <c r="M3">
        <f>all_d0_n0_k3!M5</f>
        <v>784223</v>
      </c>
      <c r="N3">
        <f>all_d0_n0_k3!N5</f>
        <v>0</v>
      </c>
      <c r="O3">
        <f>all_d0_n0_k3!O5</f>
        <v>0</v>
      </c>
      <c r="P3">
        <f>all_d0_n0_k3!P5</f>
        <v>0</v>
      </c>
      <c r="Q3">
        <f>all_d0_n0_k3!Q5</f>
        <v>0</v>
      </c>
      <c r="R3">
        <f>all_d0_n0_k3!R5</f>
        <v>0</v>
      </c>
      <c r="S3">
        <f>all_d0_n0_k3!S5</f>
        <v>0</v>
      </c>
      <c r="T3">
        <f>all_d0_n0_k3!T5</f>
        <v>0</v>
      </c>
      <c r="U3">
        <f>all_d0_n0_k3!U5</f>
        <v>0</v>
      </c>
      <c r="V3">
        <f>all_d0_n0_k3!V5</f>
        <v>0</v>
      </c>
      <c r="W3">
        <f>all_d0_n0_k3!W5</f>
        <v>0</v>
      </c>
      <c r="X3">
        <f>all_d0_n0_k3!X5</f>
        <v>0</v>
      </c>
      <c r="Y3">
        <f>all_d0_n0_k3!Y5</f>
        <v>0</v>
      </c>
      <c r="Z3">
        <f>all_d0_n0_k3!Z5</f>
        <v>0</v>
      </c>
      <c r="AA3">
        <f>all_d0_n0_k3!AA5</f>
        <v>0</v>
      </c>
    </row>
    <row r="4" spans="1:27" x14ac:dyDescent="0.3">
      <c r="A4" t="s">
        <v>32</v>
      </c>
      <c r="B4">
        <f>all_d0_n0_k5!B5</f>
        <v>470535</v>
      </c>
      <c r="C4">
        <f>all_d0_n0_k5!C5</f>
        <v>0</v>
      </c>
      <c r="D4">
        <f>all_d0_n0_k5!D5</f>
        <v>0</v>
      </c>
      <c r="E4">
        <f>all_d0_n0_k5!E5</f>
        <v>0</v>
      </c>
      <c r="F4">
        <f>all_d0_n0_k5!F5</f>
        <v>470533</v>
      </c>
      <c r="G4">
        <f>all_d0_n0_k5!G5</f>
        <v>0</v>
      </c>
      <c r="H4">
        <f>all_d0_n0_k5!H5</f>
        <v>0</v>
      </c>
      <c r="I4">
        <f>all_d0_n0_k5!I5</f>
        <v>470534</v>
      </c>
      <c r="J4">
        <f>all_d0_n0_k5!J5</f>
        <v>0</v>
      </c>
      <c r="K4">
        <f>all_d0_n0_k5!K5</f>
        <v>0</v>
      </c>
      <c r="L4">
        <f>all_d0_n0_k5!L5</f>
        <v>0</v>
      </c>
      <c r="M4">
        <f>all_d0_n0_k5!M5</f>
        <v>470534</v>
      </c>
      <c r="N4">
        <f>all_d0_n0_k5!N5</f>
        <v>0</v>
      </c>
      <c r="O4">
        <f>all_d0_n0_k5!O5</f>
        <v>0</v>
      </c>
      <c r="P4">
        <f>all_d0_n0_k5!P5</f>
        <v>0</v>
      </c>
      <c r="Q4">
        <f>all_d0_n0_k5!Q5</f>
        <v>0</v>
      </c>
      <c r="R4">
        <f>all_d0_n0_k5!R5</f>
        <v>0</v>
      </c>
      <c r="S4">
        <f>all_d0_n0_k5!S5</f>
        <v>0</v>
      </c>
      <c r="T4">
        <f>all_d0_n0_k5!T5</f>
        <v>0</v>
      </c>
      <c r="U4">
        <f>all_d0_n0_k5!U5</f>
        <v>0</v>
      </c>
      <c r="V4">
        <f>all_d0_n0_k5!V5</f>
        <v>0</v>
      </c>
      <c r="W4">
        <f>all_d0_n0_k5!W5</f>
        <v>470533</v>
      </c>
      <c r="X4">
        <f>all_d0_n0_k5!X5</f>
        <v>0</v>
      </c>
      <c r="Y4">
        <f>all_d0_n0_k5!Y5</f>
        <v>0</v>
      </c>
      <c r="Z4">
        <f>all_d0_n0_k5!Z5</f>
        <v>0</v>
      </c>
      <c r="AA4">
        <f>all_d0_n0_k5!AA5</f>
        <v>0</v>
      </c>
    </row>
    <row r="5" spans="1:27" x14ac:dyDescent="0.3">
      <c r="A5" t="s">
        <v>33</v>
      </c>
      <c r="B5">
        <f>all_d0_n0_k10[[#This Row],[A]]</f>
        <v>349388</v>
      </c>
      <c r="C5">
        <f>all_d0_n0_k10[[#This Row],[B]]</f>
        <v>0</v>
      </c>
      <c r="D5">
        <f>all_d0_n0_k10[[#This Row],[C]]</f>
        <v>207369</v>
      </c>
      <c r="E5">
        <f>all_d0_n0_k10[[#This Row],[D]]</f>
        <v>0</v>
      </c>
      <c r="F5">
        <f>all_d0_n0_k10[[#This Row],[E]]</f>
        <v>295554</v>
      </c>
      <c r="G5">
        <f>all_d0_n0_k10[[#This Row],[F]]</f>
        <v>0</v>
      </c>
      <c r="H5">
        <f>all_d0_n0_k10[[#This Row],[G]]</f>
        <v>0</v>
      </c>
      <c r="I5">
        <f>all_d0_n0_k10[[#This Row],[H]]</f>
        <v>207369</v>
      </c>
      <c r="J5">
        <f>all_d0_n0_k10[[#This Row],[I]]</f>
        <v>207370</v>
      </c>
      <c r="K5">
        <f>all_d0_n0_k10[[#This Row],[J]]</f>
        <v>0</v>
      </c>
      <c r="L5">
        <f>all_d0_n0_k10[[#This Row],[K]]</f>
        <v>0</v>
      </c>
      <c r="M5">
        <f>all_d0_n0_k10[[#This Row],[L]]</f>
        <v>207370</v>
      </c>
      <c r="N5">
        <f>all_d0_n0_k10[[#This Row],[M]]</f>
        <v>0</v>
      </c>
      <c r="O5">
        <f>all_d0_n0_k10[[#This Row],[N]]</f>
        <v>207368</v>
      </c>
      <c r="P5">
        <f>all_d0_n0_k10[[#This Row],[O]]</f>
        <v>256136</v>
      </c>
      <c r="Q5">
        <f>all_d0_n0_k10[[#This Row],[P]]</f>
        <v>0</v>
      </c>
      <c r="R5">
        <f>all_d0_n0_k10[[#This Row],[Q]]</f>
        <v>0</v>
      </c>
      <c r="S5">
        <f>all_d0_n0_k10[[#This Row],[R]]</f>
        <v>0</v>
      </c>
      <c r="T5">
        <f>all_d0_n0_k10[[#This Row],[S]]</f>
        <v>207376</v>
      </c>
      <c r="U5">
        <f>all_d0_n0_k10[[#This Row],[T]]</f>
        <v>0</v>
      </c>
      <c r="V5">
        <f>all_d0_n0_k10[[#This Row],[U]]</f>
        <v>0</v>
      </c>
      <c r="W5">
        <f>all_d0_n0_k10[[#This Row],[V]]</f>
        <v>207369</v>
      </c>
      <c r="X5">
        <f>all_d0_n0_k10[[#This Row],[W]]</f>
        <v>0</v>
      </c>
      <c r="Y5">
        <f>all_d0_n0_k10[[#This Row],[X]]</f>
        <v>0</v>
      </c>
      <c r="Z5">
        <f>all_d0_n0_k10[[#This Row],[Y]]</f>
        <v>0</v>
      </c>
      <c r="AA5">
        <f>all_d0_n0_k10[[#This Row],[Z]]</f>
        <v>0</v>
      </c>
    </row>
    <row r="7" spans="1:27" x14ac:dyDescent="0.3">
      <c r="A7" t="s">
        <v>34</v>
      </c>
      <c r="B7" t="s">
        <v>30</v>
      </c>
      <c r="C7" t="s">
        <v>31</v>
      </c>
      <c r="D7" t="s">
        <v>32</v>
      </c>
      <c r="E7" t="s">
        <v>33</v>
      </c>
    </row>
    <row r="8" spans="1:27" x14ac:dyDescent="0.3">
      <c r="A8" t="s">
        <v>1</v>
      </c>
      <c r="B8">
        <v>349387</v>
      </c>
      <c r="C8">
        <v>784223</v>
      </c>
      <c r="D8">
        <v>470535</v>
      </c>
      <c r="E8">
        <v>349388</v>
      </c>
    </row>
    <row r="9" spans="1:27" x14ac:dyDescent="0.3">
      <c r="A9" t="s">
        <v>5</v>
      </c>
      <c r="B9">
        <v>295554</v>
      </c>
      <c r="C9">
        <v>0</v>
      </c>
      <c r="D9">
        <v>470533</v>
      </c>
      <c r="E9">
        <v>295554</v>
      </c>
    </row>
    <row r="10" spans="1:27" x14ac:dyDescent="0.3">
      <c r="A10" t="s">
        <v>15</v>
      </c>
      <c r="B10">
        <v>256134</v>
      </c>
      <c r="C10">
        <v>0</v>
      </c>
      <c r="D10">
        <v>0</v>
      </c>
      <c r="E10">
        <v>256136</v>
      </c>
    </row>
    <row r="11" spans="1:27" x14ac:dyDescent="0.3">
      <c r="A11" t="s">
        <v>19</v>
      </c>
      <c r="B11">
        <v>184520</v>
      </c>
      <c r="C11">
        <v>0</v>
      </c>
      <c r="D11">
        <v>0</v>
      </c>
      <c r="E11">
        <v>207376</v>
      </c>
    </row>
    <row r="12" spans="1:27" x14ac:dyDescent="0.3">
      <c r="A12" t="s">
        <v>18</v>
      </c>
      <c r="B12">
        <v>159116</v>
      </c>
      <c r="C12">
        <v>0</v>
      </c>
      <c r="D12">
        <v>0</v>
      </c>
      <c r="E12">
        <v>0</v>
      </c>
    </row>
    <row r="13" spans="1:27" x14ac:dyDescent="0.3">
      <c r="A13" t="s">
        <v>9</v>
      </c>
      <c r="B13">
        <v>126282</v>
      </c>
      <c r="C13">
        <v>0</v>
      </c>
      <c r="D13">
        <v>0</v>
      </c>
      <c r="E13">
        <v>207370</v>
      </c>
    </row>
    <row r="14" spans="1:27" x14ac:dyDescent="0.3">
      <c r="A14" t="s">
        <v>4</v>
      </c>
      <c r="B14">
        <v>118073</v>
      </c>
      <c r="C14">
        <v>0</v>
      </c>
      <c r="D14">
        <v>0</v>
      </c>
      <c r="E14">
        <v>0</v>
      </c>
    </row>
    <row r="15" spans="1:27" x14ac:dyDescent="0.3">
      <c r="A15" t="s">
        <v>14</v>
      </c>
      <c r="B15">
        <v>116843</v>
      </c>
      <c r="C15">
        <v>0</v>
      </c>
      <c r="D15">
        <v>0</v>
      </c>
      <c r="E15">
        <v>207368</v>
      </c>
    </row>
    <row r="16" spans="1:27" x14ac:dyDescent="0.3">
      <c r="A16" t="s">
        <v>13</v>
      </c>
      <c r="B16">
        <v>111262</v>
      </c>
      <c r="C16">
        <v>0</v>
      </c>
      <c r="D16">
        <v>0</v>
      </c>
      <c r="E16">
        <v>0</v>
      </c>
    </row>
    <row r="17" spans="1:5" x14ac:dyDescent="0.3">
      <c r="A17" t="s">
        <v>21</v>
      </c>
      <c r="B17">
        <v>103678</v>
      </c>
      <c r="C17">
        <v>0</v>
      </c>
      <c r="D17">
        <v>0</v>
      </c>
      <c r="E17">
        <v>0</v>
      </c>
    </row>
    <row r="18" spans="1:5" x14ac:dyDescent="0.3">
      <c r="A18" t="s">
        <v>20</v>
      </c>
      <c r="B18">
        <v>102384</v>
      </c>
      <c r="C18">
        <v>0</v>
      </c>
      <c r="D18">
        <v>0</v>
      </c>
      <c r="E18">
        <v>0</v>
      </c>
    </row>
    <row r="19" spans="1:5" x14ac:dyDescent="0.3">
      <c r="A19" t="s">
        <v>3</v>
      </c>
      <c r="B19">
        <v>80287</v>
      </c>
      <c r="C19">
        <v>0</v>
      </c>
      <c r="D19">
        <v>0</v>
      </c>
      <c r="E19">
        <v>207369</v>
      </c>
    </row>
    <row r="20" spans="1:5" x14ac:dyDescent="0.3">
      <c r="A20" t="s">
        <v>12</v>
      </c>
      <c r="B20">
        <v>77730</v>
      </c>
      <c r="C20">
        <v>784223</v>
      </c>
      <c r="D20">
        <v>470534</v>
      </c>
      <c r="E20">
        <v>207370</v>
      </c>
    </row>
    <row r="21" spans="1:5" x14ac:dyDescent="0.3">
      <c r="A21" t="s">
        <v>16</v>
      </c>
      <c r="B21">
        <v>55873</v>
      </c>
      <c r="C21">
        <v>0</v>
      </c>
      <c r="D21">
        <v>0</v>
      </c>
      <c r="E21">
        <v>0</v>
      </c>
    </row>
    <row r="22" spans="1:5" x14ac:dyDescent="0.3">
      <c r="A22" t="s">
        <v>22</v>
      </c>
      <c r="B22">
        <v>41201</v>
      </c>
      <c r="C22">
        <v>0</v>
      </c>
      <c r="D22">
        <v>470533</v>
      </c>
      <c r="E22">
        <v>207369</v>
      </c>
    </row>
    <row r="23" spans="1:5" x14ac:dyDescent="0.3">
      <c r="A23" t="s">
        <v>8</v>
      </c>
      <c r="B23">
        <v>36977</v>
      </c>
      <c r="C23">
        <v>784223</v>
      </c>
      <c r="D23">
        <v>470534</v>
      </c>
      <c r="E23">
        <v>207369</v>
      </c>
    </row>
    <row r="24" spans="1:5" x14ac:dyDescent="0.3">
      <c r="A24" t="s">
        <v>17</v>
      </c>
      <c r="B24">
        <v>31034</v>
      </c>
      <c r="C24">
        <v>0</v>
      </c>
      <c r="D24">
        <v>0</v>
      </c>
      <c r="E24">
        <v>0</v>
      </c>
    </row>
    <row r="25" spans="1:5" x14ac:dyDescent="0.3">
      <c r="A25" t="s">
        <v>7</v>
      </c>
      <c r="B25">
        <v>29860</v>
      </c>
      <c r="C25">
        <v>0</v>
      </c>
      <c r="D25">
        <v>0</v>
      </c>
      <c r="E25">
        <v>0</v>
      </c>
    </row>
    <row r="26" spans="1:5" x14ac:dyDescent="0.3">
      <c r="A26" t="s">
        <v>2</v>
      </c>
      <c r="B26">
        <v>24953</v>
      </c>
      <c r="C26">
        <v>0</v>
      </c>
      <c r="D26">
        <v>0</v>
      </c>
      <c r="E26">
        <v>0</v>
      </c>
    </row>
    <row r="27" spans="1:5" x14ac:dyDescent="0.3">
      <c r="A27" t="s">
        <v>6</v>
      </c>
      <c r="B27">
        <v>24681</v>
      </c>
      <c r="C27">
        <v>0</v>
      </c>
      <c r="D27">
        <v>0</v>
      </c>
      <c r="E27">
        <v>0</v>
      </c>
    </row>
    <row r="28" spans="1:5" x14ac:dyDescent="0.3">
      <c r="A28" t="s">
        <v>26</v>
      </c>
      <c r="B28">
        <v>11022</v>
      </c>
      <c r="C28">
        <v>0</v>
      </c>
      <c r="D28">
        <v>0</v>
      </c>
      <c r="E28">
        <v>0</v>
      </c>
    </row>
    <row r="29" spans="1:5" x14ac:dyDescent="0.3">
      <c r="A29" t="s">
        <v>10</v>
      </c>
      <c r="B29">
        <v>8749</v>
      </c>
      <c r="C29">
        <v>0</v>
      </c>
      <c r="D29">
        <v>0</v>
      </c>
      <c r="E29">
        <v>0</v>
      </c>
    </row>
    <row r="30" spans="1:5" x14ac:dyDescent="0.3">
      <c r="A30" t="s">
        <v>24</v>
      </c>
      <c r="B30">
        <v>4829</v>
      </c>
      <c r="C30">
        <v>0</v>
      </c>
      <c r="D30">
        <v>0</v>
      </c>
      <c r="E30">
        <v>0</v>
      </c>
    </row>
    <row r="31" spans="1:5" x14ac:dyDescent="0.3">
      <c r="A31" t="s">
        <v>25</v>
      </c>
      <c r="B31">
        <v>1888</v>
      </c>
      <c r="C31">
        <v>0</v>
      </c>
      <c r="D31">
        <v>0</v>
      </c>
      <c r="E31">
        <v>0</v>
      </c>
    </row>
    <row r="32" spans="1:5" x14ac:dyDescent="0.3">
      <c r="A32" t="s">
        <v>11</v>
      </c>
      <c r="B32">
        <v>231</v>
      </c>
      <c r="C32">
        <v>0</v>
      </c>
      <c r="D32">
        <v>0</v>
      </c>
      <c r="E32">
        <v>0</v>
      </c>
    </row>
    <row r="33" spans="1:5" x14ac:dyDescent="0.3">
      <c r="A33" t="s">
        <v>23</v>
      </c>
      <c r="B33">
        <v>121</v>
      </c>
      <c r="C33">
        <v>0</v>
      </c>
      <c r="D33">
        <v>0</v>
      </c>
      <c r="E3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BEBD-A828-4823-96B5-4FD208C477BA}">
  <dimension ref="A1:AA5"/>
  <sheetViews>
    <sheetView workbookViewId="0"/>
  </sheetViews>
  <sheetFormatPr defaultRowHeight="14.4" x14ac:dyDescent="0.3"/>
  <cols>
    <col min="1" max="1" width="11.6640625" bestFit="1" customWidth="1"/>
    <col min="2" max="2" width="7" bestFit="1" customWidth="1"/>
    <col min="3" max="4" width="6" bestFit="1" customWidth="1"/>
    <col min="5" max="6" width="7" bestFit="1" customWidth="1"/>
    <col min="7" max="8" width="6" bestFit="1" customWidth="1"/>
    <col min="9" max="10" width="7" bestFit="1" customWidth="1"/>
    <col min="11" max="11" width="5" bestFit="1" customWidth="1"/>
    <col min="12" max="12" width="4.33203125" bestFit="1" customWidth="1"/>
    <col min="13" max="16" width="7" bestFit="1" customWidth="1"/>
    <col min="17" max="18" width="6" bestFit="1" customWidth="1"/>
    <col min="19" max="22" width="7" bestFit="1" customWidth="1"/>
    <col min="23" max="23" width="6" bestFit="1" customWidth="1"/>
    <col min="24" max="26" width="5" bestFit="1" customWidth="1"/>
    <col min="27" max="27" width="6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 t="s">
        <v>27</v>
      </c>
      <c r="B2">
        <v>349387</v>
      </c>
      <c r="C2">
        <v>24953</v>
      </c>
      <c r="D2">
        <v>80287</v>
      </c>
      <c r="E2">
        <v>118073</v>
      </c>
      <c r="F2">
        <v>295554</v>
      </c>
      <c r="G2">
        <v>24681</v>
      </c>
      <c r="H2">
        <v>29860</v>
      </c>
      <c r="I2">
        <v>36977</v>
      </c>
      <c r="J2">
        <v>126282</v>
      </c>
      <c r="K2">
        <v>8749</v>
      </c>
      <c r="L2">
        <v>231</v>
      </c>
      <c r="M2">
        <v>77730</v>
      </c>
      <c r="N2">
        <v>111262</v>
      </c>
      <c r="O2">
        <v>116843</v>
      </c>
      <c r="P2">
        <v>256134</v>
      </c>
      <c r="Q2">
        <v>55873</v>
      </c>
      <c r="R2">
        <v>31034</v>
      </c>
      <c r="S2">
        <v>159116</v>
      </c>
      <c r="T2">
        <v>184520</v>
      </c>
      <c r="U2">
        <v>102384</v>
      </c>
      <c r="V2">
        <v>103678</v>
      </c>
      <c r="W2">
        <v>41201</v>
      </c>
      <c r="X2">
        <v>121</v>
      </c>
      <c r="Y2">
        <v>4829</v>
      </c>
      <c r="Z2">
        <v>1888</v>
      </c>
      <c r="AA2">
        <v>11022</v>
      </c>
    </row>
    <row r="3" spans="1:27" x14ac:dyDescent="0.3">
      <c r="A3" t="s">
        <v>28</v>
      </c>
    </row>
    <row r="4" spans="1:27" x14ac:dyDescent="0.3">
      <c r="A4" t="s">
        <v>28</v>
      </c>
    </row>
    <row r="5" spans="1:27" x14ac:dyDescent="0.3">
      <c r="A5" t="s">
        <v>29</v>
      </c>
      <c r="B5">
        <v>784223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784223</v>
      </c>
      <c r="J5">
        <v>0</v>
      </c>
      <c r="K5">
        <v>0</v>
      </c>
      <c r="L5">
        <v>0</v>
      </c>
      <c r="M5">
        <v>784223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26E-39F1-4148-B68E-A1FB142F5B7E}">
  <dimension ref="A1:AA5"/>
  <sheetViews>
    <sheetView workbookViewId="0"/>
  </sheetViews>
  <sheetFormatPr defaultRowHeight="14.4" x14ac:dyDescent="0.3"/>
  <cols>
    <col min="1" max="1" width="11.6640625" bestFit="1" customWidth="1"/>
    <col min="2" max="2" width="7" bestFit="1" customWidth="1"/>
    <col min="3" max="4" width="6" bestFit="1" customWidth="1"/>
    <col min="5" max="6" width="7" bestFit="1" customWidth="1"/>
    <col min="7" max="8" width="6" bestFit="1" customWidth="1"/>
    <col min="9" max="10" width="7" bestFit="1" customWidth="1"/>
    <col min="11" max="11" width="5" bestFit="1" customWidth="1"/>
    <col min="12" max="12" width="4.33203125" bestFit="1" customWidth="1"/>
    <col min="13" max="16" width="7" bestFit="1" customWidth="1"/>
    <col min="17" max="18" width="6" bestFit="1" customWidth="1"/>
    <col min="19" max="23" width="7" bestFit="1" customWidth="1"/>
    <col min="24" max="26" width="5" bestFit="1" customWidth="1"/>
    <col min="27" max="27" width="6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 t="s">
        <v>27</v>
      </c>
      <c r="B2">
        <v>349387</v>
      </c>
      <c r="C2">
        <v>24953</v>
      </c>
      <c r="D2">
        <v>80287</v>
      </c>
      <c r="E2">
        <v>118073</v>
      </c>
      <c r="F2">
        <v>295554</v>
      </c>
      <c r="G2">
        <v>24681</v>
      </c>
      <c r="H2">
        <v>29860</v>
      </c>
      <c r="I2">
        <v>36977</v>
      </c>
      <c r="J2">
        <v>126282</v>
      </c>
      <c r="K2">
        <v>8749</v>
      </c>
      <c r="L2">
        <v>231</v>
      </c>
      <c r="M2">
        <v>77730</v>
      </c>
      <c r="N2">
        <v>111262</v>
      </c>
      <c r="O2">
        <v>116843</v>
      </c>
      <c r="P2">
        <v>256134</v>
      </c>
      <c r="Q2">
        <v>55873</v>
      </c>
      <c r="R2">
        <v>31034</v>
      </c>
      <c r="S2">
        <v>159116</v>
      </c>
      <c r="T2">
        <v>184520</v>
      </c>
      <c r="U2">
        <v>102384</v>
      </c>
      <c r="V2">
        <v>103678</v>
      </c>
      <c r="W2">
        <v>41201</v>
      </c>
      <c r="X2">
        <v>121</v>
      </c>
      <c r="Y2">
        <v>4829</v>
      </c>
      <c r="Z2">
        <v>1888</v>
      </c>
      <c r="AA2">
        <v>11022</v>
      </c>
    </row>
    <row r="3" spans="1:27" x14ac:dyDescent="0.3">
      <c r="A3" t="s">
        <v>28</v>
      </c>
    </row>
    <row r="4" spans="1:27" x14ac:dyDescent="0.3">
      <c r="A4" t="s">
        <v>28</v>
      </c>
    </row>
    <row r="5" spans="1:27" x14ac:dyDescent="0.3">
      <c r="A5" t="s">
        <v>29</v>
      </c>
      <c r="B5">
        <v>470535</v>
      </c>
      <c r="C5">
        <v>0</v>
      </c>
      <c r="D5">
        <v>0</v>
      </c>
      <c r="E5">
        <v>0</v>
      </c>
      <c r="F5">
        <v>470533</v>
      </c>
      <c r="G5">
        <v>0</v>
      </c>
      <c r="H5">
        <v>0</v>
      </c>
      <c r="I5">
        <v>470534</v>
      </c>
      <c r="J5">
        <v>0</v>
      </c>
      <c r="K5">
        <v>0</v>
      </c>
      <c r="L5">
        <v>0</v>
      </c>
      <c r="M5">
        <v>470534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470533</v>
      </c>
      <c r="X5">
        <v>0</v>
      </c>
      <c r="Y5">
        <v>0</v>
      </c>
      <c r="Z5">
        <v>0</v>
      </c>
      <c r="AA5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4538-5DE4-48B4-9ADD-9FA3E992BE87}">
  <dimension ref="A1:AA5"/>
  <sheetViews>
    <sheetView workbookViewId="0"/>
  </sheetViews>
  <sheetFormatPr defaultRowHeight="14.4" x14ac:dyDescent="0.3"/>
  <cols>
    <col min="1" max="1" width="11.6640625" bestFit="1" customWidth="1"/>
    <col min="2" max="2" width="7" bestFit="1" customWidth="1"/>
    <col min="3" max="3" width="6" bestFit="1" customWidth="1"/>
    <col min="4" max="6" width="7" bestFit="1" customWidth="1"/>
    <col min="7" max="8" width="6" bestFit="1" customWidth="1"/>
    <col min="9" max="10" width="7" bestFit="1" customWidth="1"/>
    <col min="11" max="11" width="5" bestFit="1" customWidth="1"/>
    <col min="12" max="12" width="4.33203125" bestFit="1" customWidth="1"/>
    <col min="13" max="16" width="7" bestFit="1" customWidth="1"/>
    <col min="17" max="18" width="6" bestFit="1" customWidth="1"/>
    <col min="19" max="23" width="7" bestFit="1" customWidth="1"/>
    <col min="24" max="26" width="5" bestFit="1" customWidth="1"/>
    <col min="27" max="27" width="6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 t="s">
        <v>27</v>
      </c>
      <c r="B2">
        <v>349387</v>
      </c>
      <c r="C2">
        <v>24953</v>
      </c>
      <c r="D2">
        <v>80287</v>
      </c>
      <c r="E2">
        <v>118073</v>
      </c>
      <c r="F2">
        <v>295554</v>
      </c>
      <c r="G2">
        <v>24681</v>
      </c>
      <c r="H2">
        <v>29860</v>
      </c>
      <c r="I2">
        <v>36977</v>
      </c>
      <c r="J2">
        <v>126282</v>
      </c>
      <c r="K2">
        <v>8749</v>
      </c>
      <c r="L2">
        <v>231</v>
      </c>
      <c r="M2">
        <v>77730</v>
      </c>
      <c r="N2">
        <v>111262</v>
      </c>
      <c r="O2">
        <v>116843</v>
      </c>
      <c r="P2">
        <v>256134</v>
      </c>
      <c r="Q2">
        <v>55873</v>
      </c>
      <c r="R2">
        <v>31034</v>
      </c>
      <c r="S2">
        <v>159116</v>
      </c>
      <c r="T2">
        <v>184520</v>
      </c>
      <c r="U2">
        <v>102384</v>
      </c>
      <c r="V2">
        <v>103678</v>
      </c>
      <c r="W2">
        <v>41201</v>
      </c>
      <c r="X2">
        <v>121</v>
      </c>
      <c r="Y2">
        <v>4829</v>
      </c>
      <c r="Z2">
        <v>1888</v>
      </c>
      <c r="AA2">
        <v>11022</v>
      </c>
    </row>
    <row r="3" spans="1:27" x14ac:dyDescent="0.3">
      <c r="A3" t="s">
        <v>28</v>
      </c>
    </row>
    <row r="4" spans="1:27" x14ac:dyDescent="0.3">
      <c r="A4" t="s">
        <v>28</v>
      </c>
    </row>
    <row r="5" spans="1:27" x14ac:dyDescent="0.3">
      <c r="A5" t="s">
        <v>29</v>
      </c>
      <c r="B5">
        <v>349388</v>
      </c>
      <c r="C5">
        <v>0</v>
      </c>
      <c r="D5">
        <v>207369</v>
      </c>
      <c r="E5">
        <v>0</v>
      </c>
      <c r="F5">
        <v>295554</v>
      </c>
      <c r="G5">
        <v>0</v>
      </c>
      <c r="H5">
        <v>0</v>
      </c>
      <c r="I5">
        <v>207369</v>
      </c>
      <c r="J5">
        <v>207370</v>
      </c>
      <c r="K5">
        <v>0</v>
      </c>
      <c r="L5">
        <v>0</v>
      </c>
      <c r="M5">
        <v>207370</v>
      </c>
      <c r="N5">
        <v>0</v>
      </c>
      <c r="O5">
        <v>207368</v>
      </c>
      <c r="P5">
        <v>256136</v>
      </c>
      <c r="Q5">
        <v>0</v>
      </c>
      <c r="R5">
        <v>0</v>
      </c>
      <c r="S5">
        <v>0</v>
      </c>
      <c r="T5">
        <v>207376</v>
      </c>
      <c r="U5">
        <v>0</v>
      </c>
      <c r="V5">
        <v>0</v>
      </c>
      <c r="W5">
        <v>207369</v>
      </c>
      <c r="X5">
        <v>0</v>
      </c>
      <c r="Y5">
        <v>0</v>
      </c>
      <c r="Z5">
        <v>0</v>
      </c>
      <c r="AA5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G L U p V n 3 X 4 p m k A A A A 9 g A A A B I A H A B D b 2 5 m a W c v U G F j a 2 F n Z S 5 4 b W w g o h g A K K A U A A A A A A A A A A A A A A A A A A A A A A A A A A A A h Y 9 L C s I w G I S v U r J v X o J I + Z s u 3 F o o K O I 2 p L E G 2 7 Q 0 q e n d X H g k r 2 B F q + 5 c z s w 3 M H O / 3 i A b m z q 6 6 N 6 Z 1 q a I Y Y o i b V V b G l u l a P D H e I U y A Y V U Z 1 n p a I K t S 0 Z n U n T y v k s I C S H g s M B t X x F O K S O H f L N V J 9 3 I 2 F j n p V U a f V r l / x Y S s H + N E R w z x v C S c k y B z C b k x n 4 B P u 1 9 p j 8 m r I f a D 7 0 W n Y + L H Z B Z A n l / E A 9 Q S w M E F A A C A A g A G L U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1 K V a j 4 y y X p A E A A P 8 K A A A T A B w A R m 9 y b X V s Y X M v U 2 V j d G l v b j E u b S C i G A A o o B Q A A A A A A A A A A A A A A A A A A A A A A A A A A A D t 0 8 1 O 2 0 A Q B / B 7 p L z D y r 0 k 0 m L F g V A J 5 I N x w k f 5 b s x H w V W 0 2 F O y 7 X o n 2 t 1 E j S K e h w f h x b q Q V o A G p N 6 4 2 J e 1 f x q N Z 6 T 9 W y i c R M 2 G y z P a b D a a D T s W B k o m l B q V n Z H u j H 6 t s p g p c M 0 G 8 8 + x k b d Q e U n t L O x j M a 1 A u 9 a 2 V B C m q J 3 / s K 0 g 3 c j P L B i b n w t b I E v R O p H / K 7 b 5 4 W A n s X N d 5 G s r U Z 4 k + c T g T 3 A 4 W s 1 f / j U s 7 C x o 8 + s + K F l J B y Y O e M B 9 M z W t t I 2 7 n z k b 6 A J L q W / j q N v r c n Y 6 R Q d D N 1 c Q P 7 + G R 6 j h e 5 s v x / 8 U p O I G H u 6 F G q N l J w Y r n M k S b e A 3 y s S N L 3 8 y B 7 s g S r 9 B a 7 k v Z 9 d / P V F q W A g l j I 2 d m b 5 s n M k J s k T 5 Q U W J z / 0 y I 7 T 9 g a Z a D p 7 N J 2 B b 7 4 7 B F 4 u g A j f G 0 q / q f C 1 z 8 N v d c b Y I E i 9 7 2 q 2 v h Y 8 9 n m i L U k q p T 2 l A a Z v S D q V d S n u U v l D a p 3 R A 6 Z D S E a V j S i e U T i l 9 p T S k l F E 6 o 3 R O 6 Y L S J a V v l K 5 e 0 1 2 7 2 Z D 6 7 X v 1 T k Z 7 H 5 L R X p 3 R O q N 1 R v 8 z o 1 H n Q 0 I a d e q U 1 i m t U 0 p S + g d Q S w E C L Q A U A A I A C A A Y t S l W f d f i m a Q A A A D 2 A A A A E g A A A A A A A A A A A A A A A A A A A A A A Q 2 9 u Z m l n L 1 B h Y 2 t h Z 2 U u e G 1 s U E s B A i 0 A F A A C A A g A G L U p V g / K 6 a u k A A A A 6 Q A A A B M A A A A A A A A A A A A A A A A A 8 A A A A F t D b 2 5 0 Z W 5 0 X 1 R 5 c G V z X S 5 4 b W x Q S w E C L Q A U A A I A C A A Y t S l W o + M s l 6 Q B A A D / C g A A E w A A A A A A A A A A A A A A A A D h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Q A A A A A A A A F F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2 Q w X 2 4 w X 2 s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s X 2 Q w X 2 4 w X 2 s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l U M j I 6 N D A 6 M j M u N T Q 1 O D I y N l o i I C 8 + P E V u d H J 5 I F R 5 c G U 9 I k Z p b G x D b 2 x 1 b W 5 U e X B l c y I g V m F s d W U 9 I n N C Z 0 1 E Q X d N R E F 3 T U R B d 0 1 E Q X d N R E F 3 T U R B d 0 1 E Q X d N R E F 3 T U Q i I C 8 + P E V u d H J 5 I F R 5 c G U 9 I k Z p b G x D b 2 x 1 b W 5 O Y W 1 l c y I g V m F s d W U 9 I n N b J n F 1 b 3 Q 7 b W V 0 a G 9 k J n F 1 b 3 Q 7 L C Z x d W 9 0 O 0 E m c X V v d D s s J n F 1 b 3 Q 7 Q i Z x d W 9 0 O y w m c X V v d D t D J n F 1 b 3 Q 7 L C Z x d W 9 0 O 0 Q m c X V v d D s s J n F 1 b 3 Q 7 R S Z x d W 9 0 O y w m c X V v d D t G J n F 1 b 3 Q 7 L C Z x d W 9 0 O 0 c m c X V v d D s s J n F 1 b 3 Q 7 S C Z x d W 9 0 O y w m c X V v d D t J J n F 1 b 3 Q 7 L C Z x d W 9 0 O 0 o m c X V v d D s s J n F 1 b 3 Q 7 S y Z x d W 9 0 O y w m c X V v d D t M J n F 1 b 3 Q 7 L C Z x d W 9 0 O 0 0 m c X V v d D s s J n F 1 b 3 Q 7 T i Z x d W 9 0 O y w m c X V v d D t P J n F 1 b 3 Q 7 L C Z x d W 9 0 O 1 A m c X V v d D s s J n F 1 b 3 Q 7 U S Z x d W 9 0 O y w m c X V v d D t S J n F 1 b 3 Q 7 L C Z x d W 9 0 O 1 M m c X V v d D s s J n F 1 b 3 Q 7 V C Z x d W 9 0 O y w m c X V v d D t V J n F 1 b 3 Q 7 L C Z x d W 9 0 O 1 Y m c X V v d D s s J n F 1 b 3 Q 7 V y Z x d W 9 0 O y w m c X V v d D t Y J n F 1 b 3 Q 7 L C Z x d W 9 0 O 1 k m c X V v d D s s J n F 1 b 3 Q 7 W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Z D B f b j B f a z M v Q X V 0 b 1 J l b W 9 2 Z W R D b 2 x 1 b W 5 z M S 5 7 b W V 0 a G 9 k L D B 9 J n F 1 b 3 Q 7 L C Z x d W 9 0 O 1 N l Y 3 R p b 2 4 x L 2 F s b F 9 k M F 9 u M F 9 r M y 9 B d X R v U m V t b 3 Z l Z E N v b H V t b n M x L n t B L D F 9 J n F 1 b 3 Q 7 L C Z x d W 9 0 O 1 N l Y 3 R p b 2 4 x L 2 F s b F 9 k M F 9 u M F 9 r M y 9 B d X R v U m V t b 3 Z l Z E N v b H V t b n M x L n t C L D J 9 J n F 1 b 3 Q 7 L C Z x d W 9 0 O 1 N l Y 3 R p b 2 4 x L 2 F s b F 9 k M F 9 u M F 9 r M y 9 B d X R v U m V t b 3 Z l Z E N v b H V t b n M x L n t D L D N 9 J n F 1 b 3 Q 7 L C Z x d W 9 0 O 1 N l Y 3 R p b 2 4 x L 2 F s b F 9 k M F 9 u M F 9 r M y 9 B d X R v U m V t b 3 Z l Z E N v b H V t b n M x L n t E L D R 9 J n F 1 b 3 Q 7 L C Z x d W 9 0 O 1 N l Y 3 R p b 2 4 x L 2 F s b F 9 k M F 9 u M F 9 r M y 9 B d X R v U m V t b 3 Z l Z E N v b H V t b n M x L n t F L D V 9 J n F 1 b 3 Q 7 L C Z x d W 9 0 O 1 N l Y 3 R p b 2 4 x L 2 F s b F 9 k M F 9 u M F 9 r M y 9 B d X R v U m V t b 3 Z l Z E N v b H V t b n M x L n t G L D Z 9 J n F 1 b 3 Q 7 L C Z x d W 9 0 O 1 N l Y 3 R p b 2 4 x L 2 F s b F 9 k M F 9 u M F 9 r M y 9 B d X R v U m V t b 3 Z l Z E N v b H V t b n M x L n t H L D d 9 J n F 1 b 3 Q 7 L C Z x d W 9 0 O 1 N l Y 3 R p b 2 4 x L 2 F s b F 9 k M F 9 u M F 9 r M y 9 B d X R v U m V t b 3 Z l Z E N v b H V t b n M x L n t I L D h 9 J n F 1 b 3 Q 7 L C Z x d W 9 0 O 1 N l Y 3 R p b 2 4 x L 2 F s b F 9 k M F 9 u M F 9 r M y 9 B d X R v U m V t b 3 Z l Z E N v b H V t b n M x L n t J L D l 9 J n F 1 b 3 Q 7 L C Z x d W 9 0 O 1 N l Y 3 R p b 2 4 x L 2 F s b F 9 k M F 9 u M F 9 r M y 9 B d X R v U m V t b 3 Z l Z E N v b H V t b n M x L n t K L D E w f S Z x d W 9 0 O y w m c X V v d D t T Z W N 0 a W 9 u M S 9 h b G x f Z D B f b j B f a z M v Q X V 0 b 1 J l b W 9 2 Z W R D b 2 x 1 b W 5 z M S 5 7 S y w x M X 0 m c X V v d D s s J n F 1 b 3 Q 7 U 2 V j d G l v b j E v Y W x s X 2 Q w X 2 4 w X 2 s z L 0 F 1 d G 9 S Z W 1 v d m V k Q 2 9 s d W 1 u c z E u e 0 w s M T J 9 J n F 1 b 3 Q 7 L C Z x d W 9 0 O 1 N l Y 3 R p b 2 4 x L 2 F s b F 9 k M F 9 u M F 9 r M y 9 B d X R v U m V t b 3 Z l Z E N v b H V t b n M x L n t N L D E z f S Z x d W 9 0 O y w m c X V v d D t T Z W N 0 a W 9 u M S 9 h b G x f Z D B f b j B f a z M v Q X V 0 b 1 J l b W 9 2 Z W R D b 2 x 1 b W 5 z M S 5 7 T i w x N H 0 m c X V v d D s s J n F 1 b 3 Q 7 U 2 V j d G l v b j E v Y W x s X 2 Q w X 2 4 w X 2 s z L 0 F 1 d G 9 S Z W 1 v d m V k Q 2 9 s d W 1 u c z E u e 0 8 s M T V 9 J n F 1 b 3 Q 7 L C Z x d W 9 0 O 1 N l Y 3 R p b 2 4 x L 2 F s b F 9 k M F 9 u M F 9 r M y 9 B d X R v U m V t b 3 Z l Z E N v b H V t b n M x L n t Q L D E 2 f S Z x d W 9 0 O y w m c X V v d D t T Z W N 0 a W 9 u M S 9 h b G x f Z D B f b j B f a z M v Q X V 0 b 1 J l b W 9 2 Z W R D b 2 x 1 b W 5 z M S 5 7 U S w x N 3 0 m c X V v d D s s J n F 1 b 3 Q 7 U 2 V j d G l v b j E v Y W x s X 2 Q w X 2 4 w X 2 s z L 0 F 1 d G 9 S Z W 1 v d m V k Q 2 9 s d W 1 u c z E u e 1 I s M T h 9 J n F 1 b 3 Q 7 L C Z x d W 9 0 O 1 N l Y 3 R p b 2 4 x L 2 F s b F 9 k M F 9 u M F 9 r M y 9 B d X R v U m V t b 3 Z l Z E N v b H V t b n M x L n t T L D E 5 f S Z x d W 9 0 O y w m c X V v d D t T Z W N 0 a W 9 u M S 9 h b G x f Z D B f b j B f a z M v Q X V 0 b 1 J l b W 9 2 Z W R D b 2 x 1 b W 5 z M S 5 7 V C w y M H 0 m c X V v d D s s J n F 1 b 3 Q 7 U 2 V j d G l v b j E v Y W x s X 2 Q w X 2 4 w X 2 s z L 0 F 1 d G 9 S Z W 1 v d m V k Q 2 9 s d W 1 u c z E u e 1 U s M j F 9 J n F 1 b 3 Q 7 L C Z x d W 9 0 O 1 N l Y 3 R p b 2 4 x L 2 F s b F 9 k M F 9 u M F 9 r M y 9 B d X R v U m V t b 3 Z l Z E N v b H V t b n M x L n t W L D I y f S Z x d W 9 0 O y w m c X V v d D t T Z W N 0 a W 9 u M S 9 h b G x f Z D B f b j B f a z M v Q X V 0 b 1 J l b W 9 2 Z W R D b 2 x 1 b W 5 z M S 5 7 V y w y M 3 0 m c X V v d D s s J n F 1 b 3 Q 7 U 2 V j d G l v b j E v Y W x s X 2 Q w X 2 4 w X 2 s z L 0 F 1 d G 9 S Z W 1 v d m V k Q 2 9 s d W 1 u c z E u e 1 g s M j R 9 J n F 1 b 3 Q 7 L C Z x d W 9 0 O 1 N l Y 3 R p b 2 4 x L 2 F s b F 9 k M F 9 u M F 9 r M y 9 B d X R v U m V t b 3 Z l Z E N v b H V t b n M x L n t Z L D I 1 f S Z x d W 9 0 O y w m c X V v d D t T Z W N 0 a W 9 u M S 9 h b G x f Z D B f b j B f a z M v Q X V 0 b 1 J l b W 9 2 Z W R D b 2 x 1 b W 5 z M S 5 7 W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F s b F 9 k M F 9 u M F 9 r M y 9 B d X R v U m V t b 3 Z l Z E N v b H V t b n M x L n t t Z X R o b 2 Q s M H 0 m c X V v d D s s J n F 1 b 3 Q 7 U 2 V j d G l v b j E v Y W x s X 2 Q w X 2 4 w X 2 s z L 0 F 1 d G 9 S Z W 1 v d m V k Q 2 9 s d W 1 u c z E u e 0 E s M X 0 m c X V v d D s s J n F 1 b 3 Q 7 U 2 V j d G l v b j E v Y W x s X 2 Q w X 2 4 w X 2 s z L 0 F 1 d G 9 S Z W 1 v d m V k Q 2 9 s d W 1 u c z E u e 0 I s M n 0 m c X V v d D s s J n F 1 b 3 Q 7 U 2 V j d G l v b j E v Y W x s X 2 Q w X 2 4 w X 2 s z L 0 F 1 d G 9 S Z W 1 v d m V k Q 2 9 s d W 1 u c z E u e 0 M s M 3 0 m c X V v d D s s J n F 1 b 3 Q 7 U 2 V j d G l v b j E v Y W x s X 2 Q w X 2 4 w X 2 s z L 0 F 1 d G 9 S Z W 1 v d m V k Q 2 9 s d W 1 u c z E u e 0 Q s N H 0 m c X V v d D s s J n F 1 b 3 Q 7 U 2 V j d G l v b j E v Y W x s X 2 Q w X 2 4 w X 2 s z L 0 F 1 d G 9 S Z W 1 v d m V k Q 2 9 s d W 1 u c z E u e 0 U s N X 0 m c X V v d D s s J n F 1 b 3 Q 7 U 2 V j d G l v b j E v Y W x s X 2 Q w X 2 4 w X 2 s z L 0 F 1 d G 9 S Z W 1 v d m V k Q 2 9 s d W 1 u c z E u e 0 Y s N n 0 m c X V v d D s s J n F 1 b 3 Q 7 U 2 V j d G l v b j E v Y W x s X 2 Q w X 2 4 w X 2 s z L 0 F 1 d G 9 S Z W 1 v d m V k Q 2 9 s d W 1 u c z E u e 0 c s N 3 0 m c X V v d D s s J n F 1 b 3 Q 7 U 2 V j d G l v b j E v Y W x s X 2 Q w X 2 4 w X 2 s z L 0 F 1 d G 9 S Z W 1 v d m V k Q 2 9 s d W 1 u c z E u e 0 g s O H 0 m c X V v d D s s J n F 1 b 3 Q 7 U 2 V j d G l v b j E v Y W x s X 2 Q w X 2 4 w X 2 s z L 0 F 1 d G 9 S Z W 1 v d m V k Q 2 9 s d W 1 u c z E u e 0 k s O X 0 m c X V v d D s s J n F 1 b 3 Q 7 U 2 V j d G l v b j E v Y W x s X 2 Q w X 2 4 w X 2 s z L 0 F 1 d G 9 S Z W 1 v d m V k Q 2 9 s d W 1 u c z E u e 0 o s M T B 9 J n F 1 b 3 Q 7 L C Z x d W 9 0 O 1 N l Y 3 R p b 2 4 x L 2 F s b F 9 k M F 9 u M F 9 r M y 9 B d X R v U m V t b 3 Z l Z E N v b H V t b n M x L n t L L D E x f S Z x d W 9 0 O y w m c X V v d D t T Z W N 0 a W 9 u M S 9 h b G x f Z D B f b j B f a z M v Q X V 0 b 1 J l b W 9 2 Z W R D b 2 x 1 b W 5 z M S 5 7 T C w x M n 0 m c X V v d D s s J n F 1 b 3 Q 7 U 2 V j d G l v b j E v Y W x s X 2 Q w X 2 4 w X 2 s z L 0 F 1 d G 9 S Z W 1 v d m V k Q 2 9 s d W 1 u c z E u e 0 0 s M T N 9 J n F 1 b 3 Q 7 L C Z x d W 9 0 O 1 N l Y 3 R p b 2 4 x L 2 F s b F 9 k M F 9 u M F 9 r M y 9 B d X R v U m V t b 3 Z l Z E N v b H V t b n M x L n t O L D E 0 f S Z x d W 9 0 O y w m c X V v d D t T Z W N 0 a W 9 u M S 9 h b G x f Z D B f b j B f a z M v Q X V 0 b 1 J l b W 9 2 Z W R D b 2 x 1 b W 5 z M S 5 7 T y w x N X 0 m c X V v d D s s J n F 1 b 3 Q 7 U 2 V j d G l v b j E v Y W x s X 2 Q w X 2 4 w X 2 s z L 0 F 1 d G 9 S Z W 1 v d m V k Q 2 9 s d W 1 u c z E u e 1 A s M T Z 9 J n F 1 b 3 Q 7 L C Z x d W 9 0 O 1 N l Y 3 R p b 2 4 x L 2 F s b F 9 k M F 9 u M F 9 r M y 9 B d X R v U m V t b 3 Z l Z E N v b H V t b n M x L n t R L D E 3 f S Z x d W 9 0 O y w m c X V v d D t T Z W N 0 a W 9 u M S 9 h b G x f Z D B f b j B f a z M v Q X V 0 b 1 J l b W 9 2 Z W R D b 2 x 1 b W 5 z M S 5 7 U i w x O H 0 m c X V v d D s s J n F 1 b 3 Q 7 U 2 V j d G l v b j E v Y W x s X 2 Q w X 2 4 w X 2 s z L 0 F 1 d G 9 S Z W 1 v d m V k Q 2 9 s d W 1 u c z E u e 1 M s M T l 9 J n F 1 b 3 Q 7 L C Z x d W 9 0 O 1 N l Y 3 R p b 2 4 x L 2 F s b F 9 k M F 9 u M F 9 r M y 9 B d X R v U m V t b 3 Z l Z E N v b H V t b n M x L n t U L D I w f S Z x d W 9 0 O y w m c X V v d D t T Z W N 0 a W 9 u M S 9 h b G x f Z D B f b j B f a z M v Q X V 0 b 1 J l b W 9 2 Z W R D b 2 x 1 b W 5 z M S 5 7 V S w y M X 0 m c X V v d D s s J n F 1 b 3 Q 7 U 2 V j d G l v b j E v Y W x s X 2 Q w X 2 4 w X 2 s z L 0 F 1 d G 9 S Z W 1 v d m V k Q 2 9 s d W 1 u c z E u e 1 Y s M j J 9 J n F 1 b 3 Q 7 L C Z x d W 9 0 O 1 N l Y 3 R p b 2 4 x L 2 F s b F 9 k M F 9 u M F 9 r M y 9 B d X R v U m V t b 3 Z l Z E N v b H V t b n M x L n t X L D I z f S Z x d W 9 0 O y w m c X V v d D t T Z W N 0 a W 9 u M S 9 h b G x f Z D B f b j B f a z M v Q X V 0 b 1 J l b W 9 2 Z W R D b 2 x 1 b W 5 z M S 5 7 W C w y N H 0 m c X V v d D s s J n F 1 b 3 Q 7 U 2 V j d G l v b j E v Y W x s X 2 Q w X 2 4 w X 2 s z L 0 F 1 d G 9 S Z W 1 v d m V k Q 2 9 s d W 1 u c z E u e 1 k s M j V 9 J n F 1 b 3 Q 7 L C Z x d W 9 0 O 1 N l Y 3 R p b 2 4 x L 2 F s b F 9 k M F 9 u M F 9 r M y 9 B d X R v U m V t b 3 Z l Z E N v b H V t b n M x L n t a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2 Q w X 2 4 w X 2 s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k M F 9 u M F 9 r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2 Q w X 2 4 w X 2 s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k M F 9 u M F 9 r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s b F 9 k M F 9 u M F 9 r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5 V D I y O j Q w O j M 3 L j k 3 M D E y N D V a I i A v P j x F b n R y e S B U e X B l P S J G a W x s Q 2 9 s d W 1 u V H l w Z X M i I F Z h b H V l P S J z Q m d N R E F 3 T U R B d 0 1 E Q X d N R E F 3 T U R B d 0 1 E Q X d N R E F 3 T U R B d 0 1 E I i A v P j x F b n R y e S B U e X B l P S J G a W x s Q 2 9 s d W 1 u T m F t Z X M i I F Z h b H V l P S J z W y Z x d W 9 0 O 2 1 l d G h v Z C Z x d W 9 0 O y w m c X V v d D t B J n F 1 b 3 Q 7 L C Z x d W 9 0 O 0 I m c X V v d D s s J n F 1 b 3 Q 7 Q y Z x d W 9 0 O y w m c X V v d D t E J n F 1 b 3 Q 7 L C Z x d W 9 0 O 0 U m c X V v d D s s J n F 1 b 3 Q 7 R i Z x d W 9 0 O y w m c X V v d D t H J n F 1 b 3 Q 7 L C Z x d W 9 0 O 0 g m c X V v d D s s J n F 1 b 3 Q 7 S S Z x d W 9 0 O y w m c X V v d D t K J n F 1 b 3 Q 7 L C Z x d W 9 0 O 0 s m c X V v d D s s J n F 1 b 3 Q 7 T C Z x d W 9 0 O y w m c X V v d D t N J n F 1 b 3 Q 7 L C Z x d W 9 0 O 0 4 m c X V v d D s s J n F 1 b 3 Q 7 T y Z x d W 9 0 O y w m c X V v d D t Q J n F 1 b 3 Q 7 L C Z x d W 9 0 O 1 E m c X V v d D s s J n F 1 b 3 Q 7 U i Z x d W 9 0 O y w m c X V v d D t T J n F 1 b 3 Q 7 L C Z x d W 9 0 O 1 Q m c X V v d D s s J n F 1 b 3 Q 7 V S Z x d W 9 0 O y w m c X V v d D t W J n F 1 b 3 Q 7 L C Z x d W 9 0 O 1 c m c X V v d D s s J n F 1 b 3 Q 7 W C Z x d W 9 0 O y w m c X V v d D t Z J n F 1 b 3 Q 7 L C Z x d W 9 0 O 1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2 Q w X 2 4 w X 2 s 1 L 0 F 1 d G 9 S Z W 1 v d m V k Q 2 9 s d W 1 u c z E u e 2 1 l d G h v Z C w w f S Z x d W 9 0 O y w m c X V v d D t T Z W N 0 a W 9 u M S 9 h b G x f Z D B f b j B f a z U v Q X V 0 b 1 J l b W 9 2 Z W R D b 2 x 1 b W 5 z M S 5 7 Q S w x f S Z x d W 9 0 O y w m c X V v d D t T Z W N 0 a W 9 u M S 9 h b G x f Z D B f b j B f a z U v Q X V 0 b 1 J l b W 9 2 Z W R D b 2 x 1 b W 5 z M S 5 7 Q i w y f S Z x d W 9 0 O y w m c X V v d D t T Z W N 0 a W 9 u M S 9 h b G x f Z D B f b j B f a z U v Q X V 0 b 1 J l b W 9 2 Z W R D b 2 x 1 b W 5 z M S 5 7 Q y w z f S Z x d W 9 0 O y w m c X V v d D t T Z W N 0 a W 9 u M S 9 h b G x f Z D B f b j B f a z U v Q X V 0 b 1 J l b W 9 2 Z W R D b 2 x 1 b W 5 z M S 5 7 R C w 0 f S Z x d W 9 0 O y w m c X V v d D t T Z W N 0 a W 9 u M S 9 h b G x f Z D B f b j B f a z U v Q X V 0 b 1 J l b W 9 2 Z W R D b 2 x 1 b W 5 z M S 5 7 R S w 1 f S Z x d W 9 0 O y w m c X V v d D t T Z W N 0 a W 9 u M S 9 h b G x f Z D B f b j B f a z U v Q X V 0 b 1 J l b W 9 2 Z W R D b 2 x 1 b W 5 z M S 5 7 R i w 2 f S Z x d W 9 0 O y w m c X V v d D t T Z W N 0 a W 9 u M S 9 h b G x f Z D B f b j B f a z U v Q X V 0 b 1 J l b W 9 2 Z W R D b 2 x 1 b W 5 z M S 5 7 R y w 3 f S Z x d W 9 0 O y w m c X V v d D t T Z W N 0 a W 9 u M S 9 h b G x f Z D B f b j B f a z U v Q X V 0 b 1 J l b W 9 2 Z W R D b 2 x 1 b W 5 z M S 5 7 S C w 4 f S Z x d W 9 0 O y w m c X V v d D t T Z W N 0 a W 9 u M S 9 h b G x f Z D B f b j B f a z U v Q X V 0 b 1 J l b W 9 2 Z W R D b 2 x 1 b W 5 z M S 5 7 S S w 5 f S Z x d W 9 0 O y w m c X V v d D t T Z W N 0 a W 9 u M S 9 h b G x f Z D B f b j B f a z U v Q X V 0 b 1 J l b W 9 2 Z W R D b 2 x 1 b W 5 z M S 5 7 S i w x M H 0 m c X V v d D s s J n F 1 b 3 Q 7 U 2 V j d G l v b j E v Y W x s X 2 Q w X 2 4 w X 2 s 1 L 0 F 1 d G 9 S Z W 1 v d m V k Q 2 9 s d W 1 u c z E u e 0 s s M T F 9 J n F 1 b 3 Q 7 L C Z x d W 9 0 O 1 N l Y 3 R p b 2 4 x L 2 F s b F 9 k M F 9 u M F 9 r N S 9 B d X R v U m V t b 3 Z l Z E N v b H V t b n M x L n t M L D E y f S Z x d W 9 0 O y w m c X V v d D t T Z W N 0 a W 9 u M S 9 h b G x f Z D B f b j B f a z U v Q X V 0 b 1 J l b W 9 2 Z W R D b 2 x 1 b W 5 z M S 5 7 T S w x M 3 0 m c X V v d D s s J n F 1 b 3 Q 7 U 2 V j d G l v b j E v Y W x s X 2 Q w X 2 4 w X 2 s 1 L 0 F 1 d G 9 S Z W 1 v d m V k Q 2 9 s d W 1 u c z E u e 0 4 s M T R 9 J n F 1 b 3 Q 7 L C Z x d W 9 0 O 1 N l Y 3 R p b 2 4 x L 2 F s b F 9 k M F 9 u M F 9 r N S 9 B d X R v U m V t b 3 Z l Z E N v b H V t b n M x L n t P L D E 1 f S Z x d W 9 0 O y w m c X V v d D t T Z W N 0 a W 9 u M S 9 h b G x f Z D B f b j B f a z U v Q X V 0 b 1 J l b W 9 2 Z W R D b 2 x 1 b W 5 z M S 5 7 U C w x N n 0 m c X V v d D s s J n F 1 b 3 Q 7 U 2 V j d G l v b j E v Y W x s X 2 Q w X 2 4 w X 2 s 1 L 0 F 1 d G 9 S Z W 1 v d m V k Q 2 9 s d W 1 u c z E u e 1 E s M T d 9 J n F 1 b 3 Q 7 L C Z x d W 9 0 O 1 N l Y 3 R p b 2 4 x L 2 F s b F 9 k M F 9 u M F 9 r N S 9 B d X R v U m V t b 3 Z l Z E N v b H V t b n M x L n t S L D E 4 f S Z x d W 9 0 O y w m c X V v d D t T Z W N 0 a W 9 u M S 9 h b G x f Z D B f b j B f a z U v Q X V 0 b 1 J l b W 9 2 Z W R D b 2 x 1 b W 5 z M S 5 7 U y w x O X 0 m c X V v d D s s J n F 1 b 3 Q 7 U 2 V j d G l v b j E v Y W x s X 2 Q w X 2 4 w X 2 s 1 L 0 F 1 d G 9 S Z W 1 v d m V k Q 2 9 s d W 1 u c z E u e 1 Q s M j B 9 J n F 1 b 3 Q 7 L C Z x d W 9 0 O 1 N l Y 3 R p b 2 4 x L 2 F s b F 9 k M F 9 u M F 9 r N S 9 B d X R v U m V t b 3 Z l Z E N v b H V t b n M x L n t V L D I x f S Z x d W 9 0 O y w m c X V v d D t T Z W N 0 a W 9 u M S 9 h b G x f Z D B f b j B f a z U v Q X V 0 b 1 J l b W 9 2 Z W R D b 2 x 1 b W 5 z M S 5 7 V i w y M n 0 m c X V v d D s s J n F 1 b 3 Q 7 U 2 V j d G l v b j E v Y W x s X 2 Q w X 2 4 w X 2 s 1 L 0 F 1 d G 9 S Z W 1 v d m V k Q 2 9 s d W 1 u c z E u e 1 c s M j N 9 J n F 1 b 3 Q 7 L C Z x d W 9 0 O 1 N l Y 3 R p b 2 4 x L 2 F s b F 9 k M F 9 u M F 9 r N S 9 B d X R v U m V t b 3 Z l Z E N v b H V t b n M x L n t Y L D I 0 f S Z x d W 9 0 O y w m c X V v d D t T Z W N 0 a W 9 u M S 9 h b G x f Z D B f b j B f a z U v Q X V 0 b 1 J l b W 9 2 Z W R D b 2 x 1 b W 5 z M S 5 7 W S w y N X 0 m c X V v d D s s J n F 1 b 3 Q 7 U 2 V j d G l v b j E v Y W x s X 2 Q w X 2 4 w X 2 s 1 L 0 F 1 d G 9 S Z W 1 v d m V k Q 2 9 s d W 1 u c z E u e 1 o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h b G x f Z D B f b j B f a z U v Q X V 0 b 1 J l b W 9 2 Z W R D b 2 x 1 b W 5 z M S 5 7 b W V 0 a G 9 k L D B 9 J n F 1 b 3 Q 7 L C Z x d W 9 0 O 1 N l Y 3 R p b 2 4 x L 2 F s b F 9 k M F 9 u M F 9 r N S 9 B d X R v U m V t b 3 Z l Z E N v b H V t b n M x L n t B L D F 9 J n F 1 b 3 Q 7 L C Z x d W 9 0 O 1 N l Y 3 R p b 2 4 x L 2 F s b F 9 k M F 9 u M F 9 r N S 9 B d X R v U m V t b 3 Z l Z E N v b H V t b n M x L n t C L D J 9 J n F 1 b 3 Q 7 L C Z x d W 9 0 O 1 N l Y 3 R p b 2 4 x L 2 F s b F 9 k M F 9 u M F 9 r N S 9 B d X R v U m V t b 3 Z l Z E N v b H V t b n M x L n t D L D N 9 J n F 1 b 3 Q 7 L C Z x d W 9 0 O 1 N l Y 3 R p b 2 4 x L 2 F s b F 9 k M F 9 u M F 9 r N S 9 B d X R v U m V t b 3 Z l Z E N v b H V t b n M x L n t E L D R 9 J n F 1 b 3 Q 7 L C Z x d W 9 0 O 1 N l Y 3 R p b 2 4 x L 2 F s b F 9 k M F 9 u M F 9 r N S 9 B d X R v U m V t b 3 Z l Z E N v b H V t b n M x L n t F L D V 9 J n F 1 b 3 Q 7 L C Z x d W 9 0 O 1 N l Y 3 R p b 2 4 x L 2 F s b F 9 k M F 9 u M F 9 r N S 9 B d X R v U m V t b 3 Z l Z E N v b H V t b n M x L n t G L D Z 9 J n F 1 b 3 Q 7 L C Z x d W 9 0 O 1 N l Y 3 R p b 2 4 x L 2 F s b F 9 k M F 9 u M F 9 r N S 9 B d X R v U m V t b 3 Z l Z E N v b H V t b n M x L n t H L D d 9 J n F 1 b 3 Q 7 L C Z x d W 9 0 O 1 N l Y 3 R p b 2 4 x L 2 F s b F 9 k M F 9 u M F 9 r N S 9 B d X R v U m V t b 3 Z l Z E N v b H V t b n M x L n t I L D h 9 J n F 1 b 3 Q 7 L C Z x d W 9 0 O 1 N l Y 3 R p b 2 4 x L 2 F s b F 9 k M F 9 u M F 9 r N S 9 B d X R v U m V t b 3 Z l Z E N v b H V t b n M x L n t J L D l 9 J n F 1 b 3 Q 7 L C Z x d W 9 0 O 1 N l Y 3 R p b 2 4 x L 2 F s b F 9 k M F 9 u M F 9 r N S 9 B d X R v U m V t b 3 Z l Z E N v b H V t b n M x L n t K L D E w f S Z x d W 9 0 O y w m c X V v d D t T Z W N 0 a W 9 u M S 9 h b G x f Z D B f b j B f a z U v Q X V 0 b 1 J l b W 9 2 Z W R D b 2 x 1 b W 5 z M S 5 7 S y w x M X 0 m c X V v d D s s J n F 1 b 3 Q 7 U 2 V j d G l v b j E v Y W x s X 2 Q w X 2 4 w X 2 s 1 L 0 F 1 d G 9 S Z W 1 v d m V k Q 2 9 s d W 1 u c z E u e 0 w s M T J 9 J n F 1 b 3 Q 7 L C Z x d W 9 0 O 1 N l Y 3 R p b 2 4 x L 2 F s b F 9 k M F 9 u M F 9 r N S 9 B d X R v U m V t b 3 Z l Z E N v b H V t b n M x L n t N L D E z f S Z x d W 9 0 O y w m c X V v d D t T Z W N 0 a W 9 u M S 9 h b G x f Z D B f b j B f a z U v Q X V 0 b 1 J l b W 9 2 Z W R D b 2 x 1 b W 5 z M S 5 7 T i w x N H 0 m c X V v d D s s J n F 1 b 3 Q 7 U 2 V j d G l v b j E v Y W x s X 2 Q w X 2 4 w X 2 s 1 L 0 F 1 d G 9 S Z W 1 v d m V k Q 2 9 s d W 1 u c z E u e 0 8 s M T V 9 J n F 1 b 3 Q 7 L C Z x d W 9 0 O 1 N l Y 3 R p b 2 4 x L 2 F s b F 9 k M F 9 u M F 9 r N S 9 B d X R v U m V t b 3 Z l Z E N v b H V t b n M x L n t Q L D E 2 f S Z x d W 9 0 O y w m c X V v d D t T Z W N 0 a W 9 u M S 9 h b G x f Z D B f b j B f a z U v Q X V 0 b 1 J l b W 9 2 Z W R D b 2 x 1 b W 5 z M S 5 7 U S w x N 3 0 m c X V v d D s s J n F 1 b 3 Q 7 U 2 V j d G l v b j E v Y W x s X 2 Q w X 2 4 w X 2 s 1 L 0 F 1 d G 9 S Z W 1 v d m V k Q 2 9 s d W 1 u c z E u e 1 I s M T h 9 J n F 1 b 3 Q 7 L C Z x d W 9 0 O 1 N l Y 3 R p b 2 4 x L 2 F s b F 9 k M F 9 u M F 9 r N S 9 B d X R v U m V t b 3 Z l Z E N v b H V t b n M x L n t T L D E 5 f S Z x d W 9 0 O y w m c X V v d D t T Z W N 0 a W 9 u M S 9 h b G x f Z D B f b j B f a z U v Q X V 0 b 1 J l b W 9 2 Z W R D b 2 x 1 b W 5 z M S 5 7 V C w y M H 0 m c X V v d D s s J n F 1 b 3 Q 7 U 2 V j d G l v b j E v Y W x s X 2 Q w X 2 4 w X 2 s 1 L 0 F 1 d G 9 S Z W 1 v d m V k Q 2 9 s d W 1 u c z E u e 1 U s M j F 9 J n F 1 b 3 Q 7 L C Z x d W 9 0 O 1 N l Y 3 R p b 2 4 x L 2 F s b F 9 k M F 9 u M F 9 r N S 9 B d X R v U m V t b 3 Z l Z E N v b H V t b n M x L n t W L D I y f S Z x d W 9 0 O y w m c X V v d D t T Z W N 0 a W 9 u M S 9 h b G x f Z D B f b j B f a z U v Q X V 0 b 1 J l b W 9 2 Z W R D b 2 x 1 b W 5 z M S 5 7 V y w y M 3 0 m c X V v d D s s J n F 1 b 3 Q 7 U 2 V j d G l v b j E v Y W x s X 2 Q w X 2 4 w X 2 s 1 L 0 F 1 d G 9 S Z W 1 v d m V k Q 2 9 s d W 1 u c z E u e 1 g s M j R 9 J n F 1 b 3 Q 7 L C Z x d W 9 0 O 1 N l Y 3 R p b 2 4 x L 2 F s b F 9 k M F 9 u M F 9 r N S 9 B d X R v U m V t b 3 Z l Z E N v b H V t b n M x L n t Z L D I 1 f S Z x d W 9 0 O y w m c X V v d D t T Z W N 0 a W 9 u M S 9 h b G x f Z D B f b j B f a z U v Q X V 0 b 1 J l b W 9 2 Z W R D b 2 x 1 b W 5 z M S 5 7 W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F 9 k M F 9 u M F 9 r N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Z D B f b j B f a z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k M F 9 u M F 9 r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Z D B f b j B f a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s X 2 Q w X 2 4 w X 2 s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5 V D I y O j Q w O j Q 4 L j A 0 O D c z O T Z a I i A v P j x F b n R y e S B U e X B l P S J G a W x s Q 2 9 s d W 1 u V H l w Z X M i I F Z h b H V l P S J z Q m d N R E F 3 T U R B d 0 1 E Q X d N R E F 3 T U R B d 0 1 E Q X d N R E F 3 T U R B d 0 1 E I i A v P j x F b n R y e S B U e X B l P S J G a W x s Q 2 9 s d W 1 u T m F t Z X M i I F Z h b H V l P S J z W y Z x d W 9 0 O 2 1 l d G h v Z C Z x d W 9 0 O y w m c X V v d D t B J n F 1 b 3 Q 7 L C Z x d W 9 0 O 0 I m c X V v d D s s J n F 1 b 3 Q 7 Q y Z x d W 9 0 O y w m c X V v d D t E J n F 1 b 3 Q 7 L C Z x d W 9 0 O 0 U m c X V v d D s s J n F 1 b 3 Q 7 R i Z x d W 9 0 O y w m c X V v d D t H J n F 1 b 3 Q 7 L C Z x d W 9 0 O 0 g m c X V v d D s s J n F 1 b 3 Q 7 S S Z x d W 9 0 O y w m c X V v d D t K J n F 1 b 3 Q 7 L C Z x d W 9 0 O 0 s m c X V v d D s s J n F 1 b 3 Q 7 T C Z x d W 9 0 O y w m c X V v d D t N J n F 1 b 3 Q 7 L C Z x d W 9 0 O 0 4 m c X V v d D s s J n F 1 b 3 Q 7 T y Z x d W 9 0 O y w m c X V v d D t Q J n F 1 b 3 Q 7 L C Z x d W 9 0 O 1 E m c X V v d D s s J n F 1 b 3 Q 7 U i Z x d W 9 0 O y w m c X V v d D t T J n F 1 b 3 Q 7 L C Z x d W 9 0 O 1 Q m c X V v d D s s J n F 1 b 3 Q 7 V S Z x d W 9 0 O y w m c X V v d D t W J n F 1 b 3 Q 7 L C Z x d W 9 0 O 1 c m c X V v d D s s J n F 1 b 3 Q 7 W C Z x d W 9 0 O y w m c X V v d D t Z J n F 1 b 3 Q 7 L C Z x d W 9 0 O 1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2 Q w X 2 4 w X 2 s x M C 9 B d X R v U m V t b 3 Z l Z E N v b H V t b n M x L n t t Z X R o b 2 Q s M H 0 m c X V v d D s s J n F 1 b 3 Q 7 U 2 V j d G l v b j E v Y W x s X 2 Q w X 2 4 w X 2 s x M C 9 B d X R v U m V t b 3 Z l Z E N v b H V t b n M x L n t B L D F 9 J n F 1 b 3 Q 7 L C Z x d W 9 0 O 1 N l Y 3 R p b 2 4 x L 2 F s b F 9 k M F 9 u M F 9 r M T A v Q X V 0 b 1 J l b W 9 2 Z W R D b 2 x 1 b W 5 z M S 5 7 Q i w y f S Z x d W 9 0 O y w m c X V v d D t T Z W N 0 a W 9 u M S 9 h b G x f Z D B f b j B f a z E w L 0 F 1 d G 9 S Z W 1 v d m V k Q 2 9 s d W 1 u c z E u e 0 M s M 3 0 m c X V v d D s s J n F 1 b 3 Q 7 U 2 V j d G l v b j E v Y W x s X 2 Q w X 2 4 w X 2 s x M C 9 B d X R v U m V t b 3 Z l Z E N v b H V t b n M x L n t E L D R 9 J n F 1 b 3 Q 7 L C Z x d W 9 0 O 1 N l Y 3 R p b 2 4 x L 2 F s b F 9 k M F 9 u M F 9 r M T A v Q X V 0 b 1 J l b W 9 2 Z W R D b 2 x 1 b W 5 z M S 5 7 R S w 1 f S Z x d W 9 0 O y w m c X V v d D t T Z W N 0 a W 9 u M S 9 h b G x f Z D B f b j B f a z E w L 0 F 1 d G 9 S Z W 1 v d m V k Q 2 9 s d W 1 u c z E u e 0 Y s N n 0 m c X V v d D s s J n F 1 b 3 Q 7 U 2 V j d G l v b j E v Y W x s X 2 Q w X 2 4 w X 2 s x M C 9 B d X R v U m V t b 3 Z l Z E N v b H V t b n M x L n t H L D d 9 J n F 1 b 3 Q 7 L C Z x d W 9 0 O 1 N l Y 3 R p b 2 4 x L 2 F s b F 9 k M F 9 u M F 9 r M T A v Q X V 0 b 1 J l b W 9 2 Z W R D b 2 x 1 b W 5 z M S 5 7 S C w 4 f S Z x d W 9 0 O y w m c X V v d D t T Z W N 0 a W 9 u M S 9 h b G x f Z D B f b j B f a z E w L 0 F 1 d G 9 S Z W 1 v d m V k Q 2 9 s d W 1 u c z E u e 0 k s O X 0 m c X V v d D s s J n F 1 b 3 Q 7 U 2 V j d G l v b j E v Y W x s X 2 Q w X 2 4 w X 2 s x M C 9 B d X R v U m V t b 3 Z l Z E N v b H V t b n M x L n t K L D E w f S Z x d W 9 0 O y w m c X V v d D t T Z W N 0 a W 9 u M S 9 h b G x f Z D B f b j B f a z E w L 0 F 1 d G 9 S Z W 1 v d m V k Q 2 9 s d W 1 u c z E u e 0 s s M T F 9 J n F 1 b 3 Q 7 L C Z x d W 9 0 O 1 N l Y 3 R p b 2 4 x L 2 F s b F 9 k M F 9 u M F 9 r M T A v Q X V 0 b 1 J l b W 9 2 Z W R D b 2 x 1 b W 5 z M S 5 7 T C w x M n 0 m c X V v d D s s J n F 1 b 3 Q 7 U 2 V j d G l v b j E v Y W x s X 2 Q w X 2 4 w X 2 s x M C 9 B d X R v U m V t b 3 Z l Z E N v b H V t b n M x L n t N L D E z f S Z x d W 9 0 O y w m c X V v d D t T Z W N 0 a W 9 u M S 9 h b G x f Z D B f b j B f a z E w L 0 F 1 d G 9 S Z W 1 v d m V k Q 2 9 s d W 1 u c z E u e 0 4 s M T R 9 J n F 1 b 3 Q 7 L C Z x d W 9 0 O 1 N l Y 3 R p b 2 4 x L 2 F s b F 9 k M F 9 u M F 9 r M T A v Q X V 0 b 1 J l b W 9 2 Z W R D b 2 x 1 b W 5 z M S 5 7 T y w x N X 0 m c X V v d D s s J n F 1 b 3 Q 7 U 2 V j d G l v b j E v Y W x s X 2 Q w X 2 4 w X 2 s x M C 9 B d X R v U m V t b 3 Z l Z E N v b H V t b n M x L n t Q L D E 2 f S Z x d W 9 0 O y w m c X V v d D t T Z W N 0 a W 9 u M S 9 h b G x f Z D B f b j B f a z E w L 0 F 1 d G 9 S Z W 1 v d m V k Q 2 9 s d W 1 u c z E u e 1 E s M T d 9 J n F 1 b 3 Q 7 L C Z x d W 9 0 O 1 N l Y 3 R p b 2 4 x L 2 F s b F 9 k M F 9 u M F 9 r M T A v Q X V 0 b 1 J l b W 9 2 Z W R D b 2 x 1 b W 5 z M S 5 7 U i w x O H 0 m c X V v d D s s J n F 1 b 3 Q 7 U 2 V j d G l v b j E v Y W x s X 2 Q w X 2 4 w X 2 s x M C 9 B d X R v U m V t b 3 Z l Z E N v b H V t b n M x L n t T L D E 5 f S Z x d W 9 0 O y w m c X V v d D t T Z W N 0 a W 9 u M S 9 h b G x f Z D B f b j B f a z E w L 0 F 1 d G 9 S Z W 1 v d m V k Q 2 9 s d W 1 u c z E u e 1 Q s M j B 9 J n F 1 b 3 Q 7 L C Z x d W 9 0 O 1 N l Y 3 R p b 2 4 x L 2 F s b F 9 k M F 9 u M F 9 r M T A v Q X V 0 b 1 J l b W 9 2 Z W R D b 2 x 1 b W 5 z M S 5 7 V S w y M X 0 m c X V v d D s s J n F 1 b 3 Q 7 U 2 V j d G l v b j E v Y W x s X 2 Q w X 2 4 w X 2 s x M C 9 B d X R v U m V t b 3 Z l Z E N v b H V t b n M x L n t W L D I y f S Z x d W 9 0 O y w m c X V v d D t T Z W N 0 a W 9 u M S 9 h b G x f Z D B f b j B f a z E w L 0 F 1 d G 9 S Z W 1 v d m V k Q 2 9 s d W 1 u c z E u e 1 c s M j N 9 J n F 1 b 3 Q 7 L C Z x d W 9 0 O 1 N l Y 3 R p b 2 4 x L 2 F s b F 9 k M F 9 u M F 9 r M T A v Q X V 0 b 1 J l b W 9 2 Z W R D b 2 x 1 b W 5 z M S 5 7 W C w y N H 0 m c X V v d D s s J n F 1 b 3 Q 7 U 2 V j d G l v b j E v Y W x s X 2 Q w X 2 4 w X 2 s x M C 9 B d X R v U m V t b 3 Z l Z E N v b H V t b n M x L n t Z L D I 1 f S Z x d W 9 0 O y w m c X V v d D t T Z W N 0 a W 9 u M S 9 h b G x f Z D B f b j B f a z E w L 0 F 1 d G 9 S Z W 1 v d m V k Q 2 9 s d W 1 u c z E u e 1 o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h b G x f Z D B f b j B f a z E w L 0 F 1 d G 9 S Z W 1 v d m V k Q 2 9 s d W 1 u c z E u e 2 1 l d G h v Z C w w f S Z x d W 9 0 O y w m c X V v d D t T Z W N 0 a W 9 u M S 9 h b G x f Z D B f b j B f a z E w L 0 F 1 d G 9 S Z W 1 v d m V k Q 2 9 s d W 1 u c z E u e 0 E s M X 0 m c X V v d D s s J n F 1 b 3 Q 7 U 2 V j d G l v b j E v Y W x s X 2 Q w X 2 4 w X 2 s x M C 9 B d X R v U m V t b 3 Z l Z E N v b H V t b n M x L n t C L D J 9 J n F 1 b 3 Q 7 L C Z x d W 9 0 O 1 N l Y 3 R p b 2 4 x L 2 F s b F 9 k M F 9 u M F 9 r M T A v Q X V 0 b 1 J l b W 9 2 Z W R D b 2 x 1 b W 5 z M S 5 7 Q y w z f S Z x d W 9 0 O y w m c X V v d D t T Z W N 0 a W 9 u M S 9 h b G x f Z D B f b j B f a z E w L 0 F 1 d G 9 S Z W 1 v d m V k Q 2 9 s d W 1 u c z E u e 0 Q s N H 0 m c X V v d D s s J n F 1 b 3 Q 7 U 2 V j d G l v b j E v Y W x s X 2 Q w X 2 4 w X 2 s x M C 9 B d X R v U m V t b 3 Z l Z E N v b H V t b n M x L n t F L D V 9 J n F 1 b 3 Q 7 L C Z x d W 9 0 O 1 N l Y 3 R p b 2 4 x L 2 F s b F 9 k M F 9 u M F 9 r M T A v Q X V 0 b 1 J l b W 9 2 Z W R D b 2 x 1 b W 5 z M S 5 7 R i w 2 f S Z x d W 9 0 O y w m c X V v d D t T Z W N 0 a W 9 u M S 9 h b G x f Z D B f b j B f a z E w L 0 F 1 d G 9 S Z W 1 v d m V k Q 2 9 s d W 1 u c z E u e 0 c s N 3 0 m c X V v d D s s J n F 1 b 3 Q 7 U 2 V j d G l v b j E v Y W x s X 2 Q w X 2 4 w X 2 s x M C 9 B d X R v U m V t b 3 Z l Z E N v b H V t b n M x L n t I L D h 9 J n F 1 b 3 Q 7 L C Z x d W 9 0 O 1 N l Y 3 R p b 2 4 x L 2 F s b F 9 k M F 9 u M F 9 r M T A v Q X V 0 b 1 J l b W 9 2 Z W R D b 2 x 1 b W 5 z M S 5 7 S S w 5 f S Z x d W 9 0 O y w m c X V v d D t T Z W N 0 a W 9 u M S 9 h b G x f Z D B f b j B f a z E w L 0 F 1 d G 9 S Z W 1 v d m V k Q 2 9 s d W 1 u c z E u e 0 o s M T B 9 J n F 1 b 3 Q 7 L C Z x d W 9 0 O 1 N l Y 3 R p b 2 4 x L 2 F s b F 9 k M F 9 u M F 9 r M T A v Q X V 0 b 1 J l b W 9 2 Z W R D b 2 x 1 b W 5 z M S 5 7 S y w x M X 0 m c X V v d D s s J n F 1 b 3 Q 7 U 2 V j d G l v b j E v Y W x s X 2 Q w X 2 4 w X 2 s x M C 9 B d X R v U m V t b 3 Z l Z E N v b H V t b n M x L n t M L D E y f S Z x d W 9 0 O y w m c X V v d D t T Z W N 0 a W 9 u M S 9 h b G x f Z D B f b j B f a z E w L 0 F 1 d G 9 S Z W 1 v d m V k Q 2 9 s d W 1 u c z E u e 0 0 s M T N 9 J n F 1 b 3 Q 7 L C Z x d W 9 0 O 1 N l Y 3 R p b 2 4 x L 2 F s b F 9 k M F 9 u M F 9 r M T A v Q X V 0 b 1 J l b W 9 2 Z W R D b 2 x 1 b W 5 z M S 5 7 T i w x N H 0 m c X V v d D s s J n F 1 b 3 Q 7 U 2 V j d G l v b j E v Y W x s X 2 Q w X 2 4 w X 2 s x M C 9 B d X R v U m V t b 3 Z l Z E N v b H V t b n M x L n t P L D E 1 f S Z x d W 9 0 O y w m c X V v d D t T Z W N 0 a W 9 u M S 9 h b G x f Z D B f b j B f a z E w L 0 F 1 d G 9 S Z W 1 v d m V k Q 2 9 s d W 1 u c z E u e 1 A s M T Z 9 J n F 1 b 3 Q 7 L C Z x d W 9 0 O 1 N l Y 3 R p b 2 4 x L 2 F s b F 9 k M F 9 u M F 9 r M T A v Q X V 0 b 1 J l b W 9 2 Z W R D b 2 x 1 b W 5 z M S 5 7 U S w x N 3 0 m c X V v d D s s J n F 1 b 3 Q 7 U 2 V j d G l v b j E v Y W x s X 2 Q w X 2 4 w X 2 s x M C 9 B d X R v U m V t b 3 Z l Z E N v b H V t b n M x L n t S L D E 4 f S Z x d W 9 0 O y w m c X V v d D t T Z W N 0 a W 9 u M S 9 h b G x f Z D B f b j B f a z E w L 0 F 1 d G 9 S Z W 1 v d m V k Q 2 9 s d W 1 u c z E u e 1 M s M T l 9 J n F 1 b 3 Q 7 L C Z x d W 9 0 O 1 N l Y 3 R p b 2 4 x L 2 F s b F 9 k M F 9 u M F 9 r M T A v Q X V 0 b 1 J l b W 9 2 Z W R D b 2 x 1 b W 5 z M S 5 7 V C w y M H 0 m c X V v d D s s J n F 1 b 3 Q 7 U 2 V j d G l v b j E v Y W x s X 2 Q w X 2 4 w X 2 s x M C 9 B d X R v U m V t b 3 Z l Z E N v b H V t b n M x L n t V L D I x f S Z x d W 9 0 O y w m c X V v d D t T Z W N 0 a W 9 u M S 9 h b G x f Z D B f b j B f a z E w L 0 F 1 d G 9 S Z W 1 v d m V k Q 2 9 s d W 1 u c z E u e 1 Y s M j J 9 J n F 1 b 3 Q 7 L C Z x d W 9 0 O 1 N l Y 3 R p b 2 4 x L 2 F s b F 9 k M F 9 u M F 9 r M T A v Q X V 0 b 1 J l b W 9 2 Z W R D b 2 x 1 b W 5 z M S 5 7 V y w y M 3 0 m c X V v d D s s J n F 1 b 3 Q 7 U 2 V j d G l v b j E v Y W x s X 2 Q w X 2 4 w X 2 s x M C 9 B d X R v U m V t b 3 Z l Z E N v b H V t b n M x L n t Y L D I 0 f S Z x d W 9 0 O y w m c X V v d D t T Z W N 0 a W 9 u M S 9 h b G x f Z D B f b j B f a z E w L 0 F 1 d G 9 S Z W 1 v d m V k Q 2 9 s d W 1 u c z E u e 1 k s M j V 9 J n F 1 b 3 Q 7 L C Z x d W 9 0 O 1 N l Y 3 R p b 2 4 x L 2 F s b F 9 k M F 9 u M F 9 r M T A v Q X V 0 b 1 J l b W 9 2 Z W R D b 2 x 1 b W 5 z M S 5 7 W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F 9 k M F 9 u M F 9 r M T A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2 Q w X 2 4 w X 2 s x M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2 Q w X 2 4 w X 2 s x M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k 5 k u I f m J U e q 1 L h Q 7 0 o R M Q A A A A A C A A A A A A A Q Z g A A A A E A A C A A A A B D K z a v u Z k 0 5 t 8 y e F d q 8 N 9 w L n I e K p O e f F h H 2 C w e h 1 + u Y w A A A A A O g A A A A A I A A C A A A A D X E b A X X n q S P P U B / W z h X S 1 x A S s 2 D X K Y O D B U o I Q M e T c g a l A A A A A 8 y c y B i Z Y 9 I k 7 B 0 C 6 3 v w K N n z o p p k o Q A c S S 1 E Q i c z N p R D e a S M l e + a O s 0 3 r 0 O 5 Y Q H e M H q D j x V v 0 i F E G V P F 6 7 I P a 4 s I P 8 K Z 2 L p d G S 9 P M + D k L T Q 0 A A A A A A R I W W 3 B D U F 7 p y h 1 + a 0 0 Y T Z a u q K Y D m y / e H 1 x U q 2 v K y + V P W R L A 7 J a U o n e l T U s E n 9 B m + e w p 3 1 x + h + h O i S g m 6 P C W j < / D a t a M a s h u p > 
</file>

<file path=customXml/itemProps1.xml><?xml version="1.0" encoding="utf-8"?>
<ds:datastoreItem xmlns:ds="http://schemas.openxmlformats.org/officeDocument/2006/customXml" ds:itemID="{A2C1E05E-B2E1-444F-9792-E37CDA19CD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all</vt:lpstr>
      <vt:lpstr>all_d0_n0_k3</vt:lpstr>
      <vt:lpstr>all_d0_n0_k5</vt:lpstr>
      <vt:lpstr>all_d0_n0_k10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Costa</dc:creator>
  <cp:lastModifiedBy>Vasco Costa</cp:lastModifiedBy>
  <dcterms:created xsi:type="dcterms:W3CDTF">2015-06-05T18:19:34Z</dcterms:created>
  <dcterms:modified xsi:type="dcterms:W3CDTF">2023-01-10T11:43:13Z</dcterms:modified>
</cp:coreProperties>
</file>