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ago.agueda\Dropbox\Documents\Teaching\Simulacao &amp; Modelacao\2014-15\aula_09_t1\T01A30828\"/>
    </mc:Choice>
  </mc:AlternateContent>
  <bookViews>
    <workbookView xWindow="0" yWindow="0" windowWidth="21600" windowHeight="9735" activeTab="2"/>
  </bookViews>
  <sheets>
    <sheet name="CM" sheetId="1" r:id="rId1"/>
    <sheet name="Pau" sheetId="4" r:id="rId2"/>
    <sheet name="Animação" sheetId="5" r:id="rId3"/>
  </sheets>
  <definedNames>
    <definedName name="h0">CM!$C$9</definedName>
    <definedName name="L">#REF!</definedName>
    <definedName name="N">#REF!</definedName>
    <definedName name="phi">Pau!$D$9</definedName>
    <definedName name="RR">#REF!</definedName>
    <definedName name="t">CM!$D$9</definedName>
    <definedName name="theta">CM!$B$9</definedName>
    <definedName name="v">CM!$A$9</definedName>
    <definedName name="v0">CM!$A$9</definedName>
    <definedName name="w">Pau!$C$9</definedName>
    <definedName name="x0">CM!$B$9</definedName>
  </definedNames>
  <calcPr calcId="152511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  <c r="D9" i="4"/>
  <c r="A9" i="5"/>
  <c r="B9" i="5"/>
  <c r="A11" i="5"/>
  <c r="B11" i="5"/>
  <c r="A12" i="5"/>
  <c r="B12" i="5"/>
  <c r="D9" i="1"/>
  <c r="A11" i="1"/>
  <c r="B11" i="1"/>
  <c r="A11" i="4"/>
  <c r="B11" i="4"/>
  <c r="C11" i="4"/>
  <c r="D11" i="4"/>
  <c r="A12" i="4"/>
  <c r="B12" i="4"/>
  <c r="C12" i="4"/>
  <c r="D12" i="4"/>
</calcChain>
</file>

<file path=xl/sharedStrings.xml><?xml version="1.0" encoding="utf-8"?>
<sst xmlns="http://schemas.openxmlformats.org/spreadsheetml/2006/main" count="34" uniqueCount="22">
  <si>
    <t>x</t>
  </si>
  <si>
    <t>t</t>
  </si>
  <si>
    <t>y</t>
  </si>
  <si>
    <t>theta</t>
  </si>
  <si>
    <t>Nota Importante:</t>
  </si>
  <si>
    <t>Não esquecer de ativar o cálculo iterativo nas opções do Excel.</t>
  </si>
  <si>
    <t>Simulação e Modelação</t>
  </si>
  <si>
    <t>(2014-2015)</t>
  </si>
  <si>
    <t>Proposta de Resolução do 1º Teste</t>
  </si>
  <si>
    <t>v0</t>
  </si>
  <si>
    <t>h0</t>
  </si>
  <si>
    <t>w</t>
  </si>
  <si>
    <t>fase</t>
  </si>
  <si>
    <t>rx</t>
  </si>
  <si>
    <t>ry</t>
  </si>
  <si>
    <t>r1</t>
  </si>
  <si>
    <t>r2</t>
  </si>
  <si>
    <t>&gt;</t>
  </si>
  <si>
    <t>&lt;</t>
  </si>
  <si>
    <t>CM_x</t>
  </si>
  <si>
    <t>CM_y</t>
  </si>
  <si>
    <t>&lt;- Ter atenção às condições impostas, nomeadamente para o embate das extremidades do pau no solo.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</si>
</sst>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5" borderId="0" xfId="0" applyFill="1"/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CM!$A$11</c:f>
              <c:numCache>
                <c:formatCode>0.0</c:formatCode>
                <c:ptCount val="1"/>
                <c:pt idx="0">
                  <c:v>0.17320508075688776</c:v>
                </c:pt>
              </c:numCache>
            </c:numRef>
          </c:xVal>
          <c:yVal>
            <c:numRef>
              <c:f>CM!$B$11</c:f>
              <c:numCache>
                <c:formatCode>General</c:formatCode>
                <c:ptCount val="1"/>
                <c:pt idx="0">
                  <c:v>1.2921599999999998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90608"/>
        <c:axId val="224674128"/>
      </c:scatterChart>
      <c:valAx>
        <c:axId val="10179060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74128"/>
        <c:crosses val="autoZero"/>
        <c:crossBetween val="midCat"/>
      </c:valAx>
      <c:valAx>
        <c:axId val="22467412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Pau!$C$11:$C$12</c:f>
              <c:numCache>
                <c:formatCode>General</c:formatCode>
                <c:ptCount val="2"/>
                <c:pt idx="0">
                  <c:v>-0.29997840025919875</c:v>
                </c:pt>
                <c:pt idx="1">
                  <c:v>0.69994960060479705</c:v>
                </c:pt>
              </c:numCache>
            </c:numRef>
          </c:xVal>
          <c:yVal>
            <c:numRef>
              <c:f>Pau!$D$11:$D$12</c:f>
              <c:numCache>
                <c:formatCode>General</c:formatCode>
                <c:ptCount val="2"/>
                <c:pt idx="0">
                  <c:v>2.6999635501476281E-3</c:v>
                </c:pt>
                <c:pt idx="1">
                  <c:v>-8.3997984014516081E-3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76368"/>
        <c:axId val="224676928"/>
      </c:scatterChart>
      <c:valAx>
        <c:axId val="22467636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76928"/>
        <c:crosses val="autoZero"/>
        <c:crossBetween val="midCat"/>
      </c:valAx>
      <c:valAx>
        <c:axId val="22467692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Animação!$A$9</c:f>
              <c:numCache>
                <c:formatCode>General</c:formatCode>
                <c:ptCount val="1"/>
                <c:pt idx="0">
                  <c:v>0.12990381056766581</c:v>
                </c:pt>
              </c:numCache>
            </c:numRef>
          </c:xVal>
          <c:yVal>
            <c:numRef>
              <c:f>Animação!$B$9</c:f>
              <c:numCache>
                <c:formatCode>General</c:formatCode>
                <c:ptCount val="1"/>
                <c:pt idx="0">
                  <c:v>1.2705899999999999</c:v>
                </c:pt>
              </c:numCache>
            </c:numRef>
          </c:yVal>
          <c:smooth val="0"/>
        </c:ser>
        <c:ser>
          <c:idx val="1"/>
          <c:order val="1"/>
          <c:tx>
            <c:v>Pau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Animação!$A$11:$A$12</c:f>
              <c:numCache>
                <c:formatCode>General</c:formatCode>
                <c:ptCount val="2"/>
                <c:pt idx="0">
                  <c:v>-0.17008403951434642</c:v>
                </c:pt>
                <c:pt idx="1">
                  <c:v>0.82987546075902774</c:v>
                </c:pt>
              </c:numCache>
            </c:numRef>
          </c:xVal>
          <c:yVal>
            <c:numRef>
              <c:f>Animação!$B$11:$B$12</c:f>
              <c:numCache>
                <c:formatCode>General</c:formatCode>
                <c:ptCount val="2"/>
                <c:pt idx="0">
                  <c:v>1.2723899892000192</c:v>
                </c:pt>
                <c:pt idx="1">
                  <c:v>1.2642900850496555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79728"/>
        <c:axId val="224680288"/>
      </c:scatterChart>
      <c:valAx>
        <c:axId val="224679728"/>
        <c:scaling>
          <c:orientation val="minMax"/>
          <c:max val="5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80288"/>
        <c:crosses val="autoZero"/>
        <c:crossBetween val="midCat"/>
      </c:valAx>
      <c:valAx>
        <c:axId val="224680288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7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12</xdr:row>
      <xdr:rowOff>23812</xdr:rowOff>
    </xdr:from>
    <xdr:to>
      <xdr:col>7</xdr:col>
      <xdr:colOff>295275</xdr:colOff>
      <xdr:row>26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13</xdr:row>
      <xdr:rowOff>185737</xdr:rowOff>
    </xdr:from>
    <xdr:to>
      <xdr:col>7</xdr:col>
      <xdr:colOff>328612</xdr:colOff>
      <xdr:row>28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719137</xdr:colOff>
      <xdr:row>12</xdr:row>
      <xdr:rowOff>100012</xdr:rowOff>
    </xdr:from>
    <xdr:to>
      <xdr:col>8</xdr:col>
      <xdr:colOff>157162</xdr:colOff>
      <xdr:row>26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1"/>
  <sheetViews>
    <sheetView workbookViewId="0">
      <selection activeCell="C12" sqref="C12"/>
    </sheetView>
  </sheetViews>
  <sheetFormatPr defaultRowHeight="15" x14ac:dyDescent="0.25"/>
  <cols>
    <col min="2" max="2" width="12" bestFit="1" customWidth="1"/>
  </cols>
  <sheetData>
    <row r="1" spans="1:5" s="7" customFormat="1" ht="23.25" x14ac:dyDescent="0.35">
      <c r="A1" s="7" t="s">
        <v>6</v>
      </c>
    </row>
    <row r="2" spans="1:5" x14ac:dyDescent="0.25">
      <c r="A2" t="s">
        <v>7</v>
      </c>
    </row>
    <row r="3" spans="1:5" s="8" customFormat="1" ht="18.75" x14ac:dyDescent="0.3">
      <c r="A3" s="8" t="s">
        <v>8</v>
      </c>
    </row>
    <row r="5" spans="1:5" x14ac:dyDescent="0.25">
      <c r="A5" s="6" t="s">
        <v>4</v>
      </c>
    </row>
    <row r="6" spans="1:5" x14ac:dyDescent="0.25">
      <c r="A6" t="s">
        <v>5</v>
      </c>
    </row>
    <row r="8" spans="1:5" x14ac:dyDescent="0.25">
      <c r="A8" s="3" t="s">
        <v>9</v>
      </c>
      <c r="B8" s="3" t="s">
        <v>3</v>
      </c>
      <c r="C8" s="3" t="s">
        <v>10</v>
      </c>
      <c r="D8" s="2" t="s">
        <v>1</v>
      </c>
    </row>
    <row r="9" spans="1:5" x14ac:dyDescent="0.25">
      <c r="A9" s="4">
        <v>5</v>
      </c>
      <c r="B9" s="5">
        <v>30</v>
      </c>
      <c r="C9" s="9">
        <v>1.2</v>
      </c>
      <c r="D9">
        <f ca="1">IF(AND(t&lt;1,Animação!B11&gt;0,Animação!B12&gt;0),t+0.01,0)</f>
        <v>0.04</v>
      </c>
      <c r="E9" t="s">
        <v>21</v>
      </c>
    </row>
    <row r="10" spans="1:5" x14ac:dyDescent="0.25">
      <c r="A10" s="2" t="s">
        <v>0</v>
      </c>
      <c r="B10" s="2" t="s">
        <v>2</v>
      </c>
    </row>
    <row r="11" spans="1:5" x14ac:dyDescent="0.25">
      <c r="A11" s="1">
        <f ca="1">+v*COS(RADIANS(theta))*t</f>
        <v>0.17320508075688776</v>
      </c>
      <c r="B11">
        <f ca="1">h0+v*SIN(RADIANS(theta))*t+0.5*(-9.8)*t*t</f>
        <v>1.2921599999999998</v>
      </c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11" sqref="G11"/>
    </sheetView>
  </sheetViews>
  <sheetFormatPr defaultRowHeight="15" x14ac:dyDescent="0.25"/>
  <sheetData>
    <row r="1" spans="1:4" ht="23.25" x14ac:dyDescent="0.35">
      <c r="A1" s="7" t="s">
        <v>6</v>
      </c>
    </row>
    <row r="2" spans="1:4" x14ac:dyDescent="0.25">
      <c r="A2" t="s">
        <v>7</v>
      </c>
    </row>
    <row r="3" spans="1:4" ht="18.75" x14ac:dyDescent="0.3">
      <c r="A3" s="8" t="s">
        <v>8</v>
      </c>
    </row>
    <row r="5" spans="1:4" x14ac:dyDescent="0.25">
      <c r="A5" s="6" t="s">
        <v>4</v>
      </c>
    </row>
    <row r="6" spans="1:4" x14ac:dyDescent="0.25">
      <c r="A6" t="s">
        <v>5</v>
      </c>
    </row>
    <row r="8" spans="1:4" x14ac:dyDescent="0.25">
      <c r="A8" s="10" t="s">
        <v>15</v>
      </c>
      <c r="B8" s="10" t="s">
        <v>16</v>
      </c>
      <c r="C8" s="10" t="s">
        <v>11</v>
      </c>
      <c r="D8" s="10" t="s">
        <v>12</v>
      </c>
    </row>
    <row r="9" spans="1:4" x14ac:dyDescent="0.25">
      <c r="A9">
        <v>0.3</v>
      </c>
      <c r="B9">
        <v>-0.7</v>
      </c>
      <c r="C9">
        <f>-0.3</f>
        <v>-0.3</v>
      </c>
      <c r="D9">
        <f>PI()</f>
        <v>3.1415926535897931</v>
      </c>
    </row>
    <row r="10" spans="1:4" x14ac:dyDescent="0.25">
      <c r="A10" s="2" t="s">
        <v>13</v>
      </c>
      <c r="B10" s="2" t="s">
        <v>14</v>
      </c>
      <c r="C10" s="2" t="s">
        <v>0</v>
      </c>
      <c r="D10" s="2" t="s">
        <v>2</v>
      </c>
    </row>
    <row r="11" spans="1:4" x14ac:dyDescent="0.25">
      <c r="A11">
        <f ca="1">COS(w*t+phi)</f>
        <v>-0.9999280008639958</v>
      </c>
      <c r="B11">
        <f ca="1">-SIN(w*t+phi)</f>
        <v>-1.1999712002073726E-2</v>
      </c>
      <c r="C11">
        <f ca="1">A9*A11</f>
        <v>-0.29997840025919875</v>
      </c>
      <c r="D11">
        <f ca="1">A12*A9</f>
        <v>2.6999635501476281E-3</v>
      </c>
    </row>
    <row r="12" spans="1:4" x14ac:dyDescent="0.25">
      <c r="A12">
        <f ca="1">-B11</f>
        <v>1.1999712002073726E-2</v>
      </c>
      <c r="B12">
        <f ca="1">A11</f>
        <v>-0.9999280008639958</v>
      </c>
      <c r="C12">
        <f ca="1">B9*A11</f>
        <v>0.69994960060479705</v>
      </c>
      <c r="D12">
        <f ca="1">B9*A12</f>
        <v>-8.3997984014516081E-3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1" sqref="A11"/>
    </sheetView>
  </sheetViews>
  <sheetFormatPr defaultRowHeight="15" x14ac:dyDescent="0.25"/>
  <cols>
    <col min="1" max="1" width="11.28515625" customWidth="1"/>
    <col min="2" max="2" width="10.85546875" customWidth="1"/>
  </cols>
  <sheetData>
    <row r="1" spans="1:3" ht="23.25" x14ac:dyDescent="0.35">
      <c r="A1" s="7" t="s">
        <v>6</v>
      </c>
    </row>
    <row r="2" spans="1:3" x14ac:dyDescent="0.25">
      <c r="A2" t="s">
        <v>7</v>
      </c>
    </row>
    <row r="3" spans="1:3" ht="18.75" x14ac:dyDescent="0.3">
      <c r="A3" s="8" t="s">
        <v>8</v>
      </c>
    </row>
    <row r="8" spans="1:3" x14ac:dyDescent="0.25">
      <c r="A8" s="2" t="s">
        <v>19</v>
      </c>
      <c r="B8" s="2" t="s">
        <v>20</v>
      </c>
    </row>
    <row r="9" spans="1:3" x14ac:dyDescent="0.25">
      <c r="A9">
        <f ca="1">CM!A11</f>
        <v>0.12990381056766581</v>
      </c>
      <c r="B9">
        <f ca="1">CM!B11</f>
        <v>1.2705899999999999</v>
      </c>
    </row>
    <row r="10" spans="1:3" x14ac:dyDescent="0.25">
      <c r="A10" s="2" t="s">
        <v>0</v>
      </c>
      <c r="B10" s="2" t="s">
        <v>2</v>
      </c>
    </row>
    <row r="11" spans="1:3" x14ac:dyDescent="0.25">
      <c r="A11">
        <f ca="1">Animação!A9+Pau!C11</f>
        <v>-0.17008403951434642</v>
      </c>
      <c r="B11">
        <f ca="1">Animação!B9+Pau!D11</f>
        <v>1.2723899892000192</v>
      </c>
      <c r="C11" t="s">
        <v>18</v>
      </c>
    </row>
    <row r="12" spans="1:3" x14ac:dyDescent="0.25">
      <c r="A12">
        <f ca="1">Animação!A9+Pau!C12</f>
        <v>0.82987546075902774</v>
      </c>
      <c r="B12">
        <f ca="1">Animação!B9+Pau!D12</f>
        <v>1.2642900850496555</v>
      </c>
      <c r="C12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CM</vt:lpstr>
      <vt:lpstr>Pau</vt:lpstr>
      <vt:lpstr>Animação</vt:lpstr>
      <vt:lpstr>h0</vt:lpstr>
      <vt:lpstr>phi</vt:lpstr>
      <vt:lpstr>t</vt:lpstr>
      <vt:lpstr>theta</vt:lpstr>
      <vt:lpstr>v</vt:lpstr>
      <vt:lpstr>v0</vt:lpstr>
      <vt:lpstr>w</vt:lpstr>
      <vt:lpstr>x0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pulsar</dc:creator>
  <cp:lastModifiedBy>Tiago Á. Oliveira</cp:lastModifiedBy>
  <dcterms:created xsi:type="dcterms:W3CDTF">2015-05-01T22:21:06Z</dcterms:created>
  <dcterms:modified xsi:type="dcterms:W3CDTF">2015-05-05T12:57:02Z</dcterms:modified>
</cp:coreProperties>
</file>