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Загальний розрахунок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" i="1" l="1"/>
  <c r="E7" i="1"/>
  <c r="D7" i="1"/>
  <c r="K7" i="1"/>
  <c r="B7" i="1"/>
  <c r="J4" i="1"/>
  <c r="J3" i="1"/>
  <c r="H4" i="1" l="1"/>
  <c r="I4" i="1" s="1"/>
  <c r="F4" i="1"/>
  <c r="F5" i="1"/>
  <c r="H5" i="1"/>
  <c r="I5" i="1" s="1"/>
  <c r="F3" i="1"/>
  <c r="G3" i="1" s="1"/>
  <c r="H3" i="1"/>
  <c r="I3" i="1" s="1"/>
  <c r="J7" i="1"/>
  <c r="I7" i="1" l="1"/>
  <c r="N5" i="1"/>
  <c r="O5" i="1" s="1"/>
  <c r="G5" i="1"/>
  <c r="G4" i="1"/>
  <c r="N4" i="1"/>
  <c r="O4" i="1" s="1"/>
  <c r="H7" i="1"/>
  <c r="N3" i="1"/>
  <c r="F7" i="1"/>
  <c r="P4" i="1" l="1"/>
  <c r="Q4" i="1" s="1"/>
  <c r="G7" i="1"/>
  <c r="O3" i="1"/>
  <c r="O7" i="1" s="1"/>
  <c r="P3" i="1"/>
  <c r="Q3" i="1" s="1"/>
  <c r="P5" i="1"/>
  <c r="Q5" i="1" s="1"/>
  <c r="Q7" i="1" l="1"/>
</calcChain>
</file>

<file path=xl/sharedStrings.xml><?xml version="1.0" encoding="utf-8"?>
<sst xmlns="http://schemas.openxmlformats.org/spreadsheetml/2006/main" count="28" uniqueCount="24">
  <si>
    <t>№</t>
  </si>
  <si>
    <t>Назва товара</t>
  </si>
  <si>
    <t>Ціна доставки в дол.</t>
  </si>
  <si>
    <t>Кількість шт.</t>
  </si>
  <si>
    <t>Ціна товара в ... враховуючи достваку</t>
  </si>
  <si>
    <t>грн/шт.</t>
  </si>
  <si>
    <t>За шт.</t>
  </si>
  <si>
    <t>Взагалом</t>
  </si>
  <si>
    <t>Курс доллара</t>
  </si>
  <si>
    <t>Ціна товара в дол/шт.</t>
  </si>
  <si>
    <t>грн/всьо</t>
  </si>
  <si>
    <t>дол/шт.</t>
  </si>
  <si>
    <t>дол/всьо</t>
  </si>
  <si>
    <t>Hot Sale Custom Logo Magnetic Mini Car Air Vent Cell Phone Holder for All Mobile Phone Stand Holder</t>
  </si>
  <si>
    <t>Ссилка</t>
  </si>
  <si>
    <t>https://taifengshun.en.alibaba.com/product/60811761265-807615635/Hot_Sale_Custom_Logo_Magnetic_Mini_Car_Air_Vent_Cell_Phone_Holder_for_All_Mobile_Phone_Stand_Holder.html?spm=a2700.icbuShop.20176.14.260878494CmxvQ</t>
  </si>
  <si>
    <t>Всього</t>
  </si>
  <si>
    <t>Чистий дохід в:</t>
  </si>
  <si>
    <t>Ціна продажу в  грн/шт</t>
  </si>
  <si>
    <t>naviforce 9099</t>
  </si>
  <si>
    <t>https://www.alibaba.com/product-detail/2017-New-Fashion-Mens-Watches-Naviforce_60776338940.html?spm=a2700.8443308.0.0.2008e1daiP24Gu</t>
  </si>
  <si>
    <t>Wrist Watches</t>
  </si>
  <si>
    <t>https://www.alibaba.com/product-detail/2018-Ebay-Hot-Seller-Europe-Couple_60786840835.html</t>
  </si>
  <si>
    <t>Комісія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</si>
</sst>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[$$-409]* #,##0.00_ ;_-[$$-409]* \-#,##0.00\ ;_-[$$-409]* &quot;-&quot;??_ ;_-@_ "/>
    <numFmt numFmtId="165" formatCode="_-* #,##0.00\ [$₴-422]_-;\-* #,##0.00\ [$₴-422]_-;_-* &quot;-&quot;??\ [$₴-422]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0"/>
      <color rgb="FF3F3F3F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</fills>
  <borders count="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9">
    <xf numFmtId="0" fontId="0" fillId="0" borderId="0"/>
    <xf numFmtId="0" fontId="2" fillId="2" borderId="1" applyNumberFormat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1" fillId="8" borderId="0" applyNumberFormat="0" applyBorder="0" applyAlignment="0" applyProtection="0"/>
    <xf numFmtId="0" fontId="5" fillId="0" borderId="0" applyNumberFormat="0" applyFill="0" applyBorder="0" applyAlignment="0" applyProtection="0"/>
  </cellStyleXfs>
  <cellXfs count="31">
    <xf numFmtId="0" fontId="0" fillId="0" borderId="0" xfId="0"/>
    <xf numFmtId="0" fontId="3" fillId="3" borderId="2" xfId="2" applyBorder="1"/>
    <xf numFmtId="0" fontId="3" fillId="3" borderId="2" xfId="2" applyBorder="1" applyAlignment="1">
      <alignment horizontal="center"/>
    </xf>
    <xf numFmtId="0" fontId="3" fillId="3" borderId="4" xfId="2" applyBorder="1" applyAlignment="1">
      <alignment horizontal="center"/>
    </xf>
    <xf numFmtId="164" fontId="2" fillId="2" borderId="2" xfId="1" applyNumberFormat="1" applyBorder="1" applyAlignment="1">
      <alignment horizontal="center" vertical="center"/>
    </xf>
    <xf numFmtId="0" fontId="2" fillId="2" borderId="2" xfId="1" applyBorder="1" applyAlignment="1">
      <alignment horizontal="center" vertical="center"/>
    </xf>
    <xf numFmtId="165" fontId="1" fillId="8" borderId="2" xfId="7" applyNumberFormat="1" applyBorder="1" applyAlignment="1">
      <alignment horizontal="center" vertical="center"/>
    </xf>
    <xf numFmtId="164" fontId="1" fillId="8" borderId="2" xfId="7" applyNumberFormat="1" applyBorder="1" applyAlignment="1">
      <alignment horizontal="center" vertical="center"/>
    </xf>
    <xf numFmtId="165" fontId="3" fillId="7" borderId="2" xfId="6" applyNumberFormat="1" applyBorder="1" applyAlignment="1">
      <alignment horizontal="center" vertical="center"/>
    </xf>
    <xf numFmtId="164" fontId="3" fillId="7" borderId="2" xfId="6" applyNumberFormat="1" applyBorder="1" applyAlignment="1">
      <alignment horizontal="center" vertical="center"/>
    </xf>
    <xf numFmtId="164" fontId="3" fillId="4" borderId="2" xfId="3" applyNumberFormat="1" applyBorder="1" applyAlignment="1">
      <alignment horizontal="center" vertical="center"/>
    </xf>
    <xf numFmtId="0" fontId="3" fillId="4" borderId="2" xfId="3" applyNumberFormat="1" applyBorder="1" applyAlignment="1">
      <alignment horizontal="center" vertical="center"/>
    </xf>
    <xf numFmtId="164" fontId="0" fillId="0" borderId="0" xfId="0" applyNumberFormat="1"/>
    <xf numFmtId="0" fontId="1" fillId="5" borderId="2" xfId="4" applyBorder="1" applyAlignment="1">
      <alignment horizontal="center" vertical="center"/>
    </xf>
    <xf numFmtId="0" fontId="4" fillId="2" borderId="2" xfId="1" applyFont="1" applyBorder="1" applyAlignment="1">
      <alignment wrapText="1"/>
    </xf>
    <xf numFmtId="0" fontId="5" fillId="2" borderId="2" xfId="8" applyFill="1" applyBorder="1" applyAlignment="1">
      <alignment horizontal="left" vertical="center"/>
    </xf>
    <xf numFmtId="164" fontId="3" fillId="4" borderId="2" xfId="3" applyNumberFormat="1" applyBorder="1"/>
    <xf numFmtId="165" fontId="1" fillId="8" borderId="6" xfId="7" applyNumberFormat="1" applyBorder="1" applyAlignment="1">
      <alignment horizontal="center" vertical="center"/>
    </xf>
    <xf numFmtId="165" fontId="2" fillId="2" borderId="2" xfId="1" applyNumberFormat="1" applyBorder="1" applyAlignment="1">
      <alignment horizontal="center" vertical="center"/>
    </xf>
    <xf numFmtId="164" fontId="2" fillId="2" borderId="4" xfId="1" applyNumberFormat="1" applyBorder="1" applyAlignment="1">
      <alignment horizontal="center" vertical="center"/>
    </xf>
    <xf numFmtId="0" fontId="2" fillId="2" borderId="4" xfId="1" applyBorder="1" applyAlignment="1">
      <alignment horizontal="center" vertical="center"/>
    </xf>
    <xf numFmtId="165" fontId="1" fillId="8" borderId="7" xfId="7" applyNumberFormat="1" applyBorder="1" applyAlignment="1">
      <alignment horizontal="center" vertical="center"/>
    </xf>
    <xf numFmtId="0" fontId="3" fillId="3" borderId="5" xfId="2" applyBorder="1" applyAlignment="1">
      <alignment horizontal="center"/>
    </xf>
    <xf numFmtId="0" fontId="3" fillId="3" borderId="3" xfId="2" applyBorder="1" applyAlignment="1">
      <alignment horizontal="center"/>
    </xf>
    <xf numFmtId="0" fontId="3" fillId="6" borderId="2" xfId="5" applyBorder="1"/>
    <xf numFmtId="0" fontId="3" fillId="3" borderId="4" xfId="2" applyFont="1" applyBorder="1" applyAlignment="1">
      <alignment horizontal="center"/>
    </xf>
    <xf numFmtId="165" fontId="0" fillId="0" borderId="0" xfId="0" applyNumberFormat="1"/>
    <xf numFmtId="0" fontId="3" fillId="4" borderId="4" xfId="3" applyBorder="1" applyAlignment="1">
      <alignment horizontal="center" vertical="center"/>
    </xf>
    <xf numFmtId="0" fontId="3" fillId="3" borderId="2" xfId="2" applyBorder="1" applyAlignment="1">
      <alignment horizontal="center" wrapText="1"/>
    </xf>
    <xf numFmtId="0" fontId="3" fillId="3" borderId="2" xfId="2" applyBorder="1" applyAlignment="1">
      <alignment horizontal="center"/>
    </xf>
    <xf numFmtId="0" fontId="3" fillId="4" borderId="2" xfId="3" applyBorder="1" applyAlignment="1">
      <alignment horizontal="center" vertical="center"/>
    </xf>
  </cellXfs>
  <cellStyles count="9">
    <cellStyle name="40% — акцент3" xfId="4" builtinId="39"/>
    <cellStyle name="40% — акцент6" xfId="7" builtinId="51"/>
    <cellStyle name="Акцент1" xfId="2" builtinId="29"/>
    <cellStyle name="Акцент3" xfId="3" builtinId="37"/>
    <cellStyle name="Акцент5" xfId="5" builtinId="45"/>
    <cellStyle name="Акцент6" xfId="6" builtinId="49"/>
    <cellStyle name="Вывод" xfId="1" builtinId="21"/>
    <cellStyle name="Гиперссылка" xfId="8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libaba.com/product-detail/2017-New-Fashion-Mens-Watches-Naviforce_60776338940.html?spm=a2700.8443308.0.0.2008e1daiP24Gu" TargetMode="External"/><Relationship Id="rId2" Type="http://schemas.openxmlformats.org/officeDocument/2006/relationships/hyperlink" Target="https://taifengshun.en.alibaba.com/product/60811761265-807615635/Hot_Sale_Custom_Logo_Magnetic_Mini_Car_Air_Vent_Cell_Phone_Holder_for_All_Mobile_Phone_Stand_Holder.html?spm=a2700.icbuShop.20176.14.260878494CmxvQ" TargetMode="External"/><Relationship Id="rId1" Type="http://schemas.openxmlformats.org/officeDocument/2006/relationships/hyperlink" Target="https://www.alibaba.com/product-detail/2018-Ebay-Hot-Seller-Europe-Couple_60786840835.htm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zoomScaleNormal="100" workbookViewId="0">
      <selection activeCell="H12" sqref="H12"/>
    </sheetView>
  </sheetViews>
  <sheetFormatPr defaultRowHeight="15" x14ac:dyDescent="0.25"/>
  <cols>
    <col min="2" max="2" width="30" customWidth="1"/>
    <col min="3" max="3" width="25.140625" customWidth="1"/>
    <col min="4" max="4" width="21.140625" bestFit="1" customWidth="1"/>
    <col min="5" max="5" width="19.85546875" bestFit="1" customWidth="1"/>
    <col min="6" max="6" width="12.7109375" customWidth="1"/>
    <col min="7" max="7" width="13.7109375" customWidth="1"/>
    <col min="8" max="8" width="11" customWidth="1"/>
    <col min="9" max="9" width="10.5703125" customWidth="1"/>
    <col min="10" max="10" width="10.42578125" customWidth="1"/>
    <col min="11" max="11" width="11.42578125" customWidth="1"/>
    <col min="12" max="12" width="9.7109375" bestFit="1" customWidth="1"/>
    <col min="13" max="13" width="13.42578125" bestFit="1" customWidth="1"/>
    <col min="14" max="14" width="10.140625" customWidth="1"/>
    <col min="15" max="15" width="12" customWidth="1"/>
    <col min="16" max="16" width="10.7109375" customWidth="1"/>
    <col min="17" max="17" width="10.42578125" customWidth="1"/>
    <col min="18" max="18" width="17.7109375" customWidth="1"/>
    <col min="19" max="19" width="10.42578125" customWidth="1"/>
  </cols>
  <sheetData>
    <row r="1" spans="1:18" x14ac:dyDescent="0.25">
      <c r="F1" s="29" t="s">
        <v>4</v>
      </c>
      <c r="G1" s="29"/>
      <c r="H1" s="29"/>
      <c r="I1" s="29"/>
      <c r="J1" s="29" t="s">
        <v>2</v>
      </c>
      <c r="K1" s="29"/>
      <c r="N1" s="29" t="s">
        <v>17</v>
      </c>
      <c r="O1" s="29"/>
      <c r="P1" s="29"/>
      <c r="Q1" s="29"/>
      <c r="R1" s="28" t="s">
        <v>18</v>
      </c>
    </row>
    <row r="2" spans="1:18" ht="15.75" thickBot="1" x14ac:dyDescent="0.3">
      <c r="A2" s="1" t="s">
        <v>0</v>
      </c>
      <c r="B2" s="1" t="s">
        <v>1</v>
      </c>
      <c r="C2" s="1" t="s">
        <v>14</v>
      </c>
      <c r="D2" s="1" t="s">
        <v>9</v>
      </c>
      <c r="E2" s="1" t="s">
        <v>3</v>
      </c>
      <c r="F2" s="22" t="s">
        <v>5</v>
      </c>
      <c r="G2" s="2" t="s">
        <v>10</v>
      </c>
      <c r="H2" s="2" t="s">
        <v>11</v>
      </c>
      <c r="I2" s="2" t="s">
        <v>12</v>
      </c>
      <c r="J2" s="2" t="s">
        <v>6</v>
      </c>
      <c r="K2" s="3" t="s">
        <v>7</v>
      </c>
      <c r="L2" s="25" t="s">
        <v>23</v>
      </c>
      <c r="M2" s="24" t="s">
        <v>8</v>
      </c>
      <c r="N2" s="23" t="s">
        <v>5</v>
      </c>
      <c r="O2" s="2" t="s">
        <v>10</v>
      </c>
      <c r="P2" s="2" t="s">
        <v>11</v>
      </c>
      <c r="Q2" s="2" t="s">
        <v>12</v>
      </c>
      <c r="R2" s="28"/>
    </row>
    <row r="3" spans="1:18" ht="15.75" thickBot="1" x14ac:dyDescent="0.3">
      <c r="A3" s="13">
        <v>1</v>
      </c>
      <c r="B3" s="14" t="s">
        <v>21</v>
      </c>
      <c r="C3" s="15" t="s">
        <v>22</v>
      </c>
      <c r="D3" s="4">
        <v>1.35</v>
      </c>
      <c r="E3" s="20">
        <v>10</v>
      </c>
      <c r="F3" s="21">
        <f>(((D3+J3)*$M$3)/100*$L$3)+((D3+J3)*$M$3)</f>
        <v>41.349867500000009</v>
      </c>
      <c r="G3" s="17">
        <f>E3*F3</f>
        <v>413.49867500000011</v>
      </c>
      <c r="H3" s="7">
        <f>(D3+J3)/100*$L$3+(D3+J3)</f>
        <v>1.4927750000000002</v>
      </c>
      <c r="I3" s="7">
        <f>E3*H3</f>
        <v>14.927750000000001</v>
      </c>
      <c r="J3" s="7">
        <f>K3/E3</f>
        <v>0.1</v>
      </c>
      <c r="K3" s="19">
        <v>1</v>
      </c>
      <c r="L3" s="27">
        <v>2.95</v>
      </c>
      <c r="M3" s="27">
        <v>27.7</v>
      </c>
      <c r="N3" s="21">
        <f>R3-F3</f>
        <v>127.65013249999998</v>
      </c>
      <c r="O3" s="17">
        <f>N3*E3</f>
        <v>1276.5013249999997</v>
      </c>
      <c r="P3" s="7">
        <f t="shared" ref="P3:P5" si="0">N3/$M$3</f>
        <v>4.6083080324909744</v>
      </c>
      <c r="Q3" s="7">
        <f>P3*E3</f>
        <v>46.083080324909744</v>
      </c>
      <c r="R3" s="18">
        <v>169</v>
      </c>
    </row>
    <row r="4" spans="1:18" ht="39.75" thickBot="1" x14ac:dyDescent="0.3">
      <c r="A4" s="13">
        <v>2</v>
      </c>
      <c r="B4" s="14" t="s">
        <v>13</v>
      </c>
      <c r="C4" s="15" t="s">
        <v>15</v>
      </c>
      <c r="D4" s="4">
        <v>18</v>
      </c>
      <c r="E4" s="20">
        <v>10</v>
      </c>
      <c r="F4" s="21">
        <f t="shared" ref="F4:F5" si="1">(((D4+J4)*$M$3)/100*$L$3)+((D4+J4)*$M$3)</f>
        <v>598.86014999999998</v>
      </c>
      <c r="G4" s="17">
        <f t="shared" ref="G4:G5" si="2">E4*F4</f>
        <v>5988.6014999999998</v>
      </c>
      <c r="H4" s="7">
        <f t="shared" ref="H4:H5" si="3">(D4+J4)/100*$L$3+(D4+J4)</f>
        <v>21.619499999999999</v>
      </c>
      <c r="I4" s="7">
        <f t="shared" ref="I4:I5" si="4">E4*H4</f>
        <v>216.19499999999999</v>
      </c>
      <c r="J4" s="7">
        <f>K4/E4</f>
        <v>3</v>
      </c>
      <c r="K4" s="4">
        <v>30</v>
      </c>
      <c r="N4" s="21">
        <f t="shared" ref="N4:N5" si="5">R4-F4</f>
        <v>100.13985000000002</v>
      </c>
      <c r="O4" s="17">
        <f t="shared" ref="O4:O5" si="6">N4*E4</f>
        <v>1001.3985000000002</v>
      </c>
      <c r="P4" s="7">
        <f t="shared" si="0"/>
        <v>3.6151570397111925</v>
      </c>
      <c r="Q4" s="7">
        <f>P4*E4</f>
        <v>36.151570397111925</v>
      </c>
      <c r="R4" s="18">
        <v>699</v>
      </c>
    </row>
    <row r="5" spans="1:18" ht="15.75" thickBot="1" x14ac:dyDescent="0.3">
      <c r="A5" s="13">
        <v>3</v>
      </c>
      <c r="B5" s="14" t="s">
        <v>19</v>
      </c>
      <c r="C5" s="15" t="s">
        <v>20</v>
      </c>
      <c r="D5" s="4">
        <v>10</v>
      </c>
      <c r="E5" s="20">
        <v>10</v>
      </c>
      <c r="F5" s="21">
        <f t="shared" si="1"/>
        <v>346.85409544999999</v>
      </c>
      <c r="G5" s="17">
        <f t="shared" si="2"/>
        <v>3468.5409544999998</v>
      </c>
      <c r="H5" s="7">
        <f t="shared" si="3"/>
        <v>12.521808500000001</v>
      </c>
      <c r="I5" s="7">
        <f t="shared" si="4"/>
        <v>125.218085</v>
      </c>
      <c r="J5" s="7">
        <f>K5/E5</f>
        <v>2.1629999999999998</v>
      </c>
      <c r="K5" s="4">
        <v>21.63</v>
      </c>
      <c r="N5" s="21">
        <f t="shared" si="5"/>
        <v>102.14590455000001</v>
      </c>
      <c r="O5" s="17">
        <f t="shared" si="6"/>
        <v>1021.4590455000001</v>
      </c>
      <c r="P5" s="7">
        <f t="shared" si="0"/>
        <v>3.6875777815884483</v>
      </c>
      <c r="Q5" s="7">
        <f>P5*E5</f>
        <v>36.875777815884483</v>
      </c>
      <c r="R5" s="18">
        <v>449</v>
      </c>
    </row>
    <row r="6" spans="1:18" ht="15.75" thickBot="1" x14ac:dyDescent="0.3">
      <c r="A6" s="13"/>
      <c r="B6" s="14"/>
      <c r="C6" s="15"/>
      <c r="D6" s="4"/>
      <c r="E6" s="5"/>
      <c r="F6" s="21"/>
      <c r="G6" s="6"/>
      <c r="H6" s="7"/>
      <c r="I6" s="7"/>
      <c r="J6" s="7"/>
      <c r="K6" s="4"/>
      <c r="N6" s="21"/>
      <c r="O6" s="6"/>
      <c r="P6" s="7"/>
      <c r="Q6" s="7"/>
      <c r="R6" s="18"/>
    </row>
    <row r="7" spans="1:18" x14ac:dyDescent="0.25">
      <c r="A7" s="2" t="s">
        <v>16</v>
      </c>
      <c r="B7" s="30">
        <f>SUM(A3:A4)</f>
        <v>3</v>
      </c>
      <c r="C7" s="30"/>
      <c r="D7" s="16">
        <f>SUM(D2:D6)</f>
        <v>29.35</v>
      </c>
      <c r="E7" s="11">
        <f t="shared" ref="E7:K7" si="7">SUM(E3:E6)</f>
        <v>30</v>
      </c>
      <c r="F7" s="8">
        <f t="shared" si="7"/>
        <v>987.06411294999998</v>
      </c>
      <c r="G7" s="8">
        <f t="shared" si="7"/>
        <v>9870.6411294999998</v>
      </c>
      <c r="H7" s="8">
        <f t="shared" si="7"/>
        <v>35.634083500000003</v>
      </c>
      <c r="I7" s="8">
        <f t="shared" si="7"/>
        <v>356.34083499999997</v>
      </c>
      <c r="J7" s="8">
        <f t="shared" si="7"/>
        <v>5.2629999999999999</v>
      </c>
      <c r="K7" s="10">
        <f t="shared" si="7"/>
        <v>52.629999999999995</v>
      </c>
      <c r="O7" s="8">
        <f>SUM(O3:O6)</f>
        <v>3299.3588705000002</v>
      </c>
      <c r="Q7" s="9">
        <f>SUM(Q3:Q6)</f>
        <v>119.11042853790616</v>
      </c>
    </row>
    <row r="9" spans="1:18" x14ac:dyDescent="0.25">
      <c r="D9" s="12"/>
    </row>
    <row r="11" spans="1:18" x14ac:dyDescent="0.25">
      <c r="G11" s="26"/>
    </row>
  </sheetData>
  <mergeCells count="5">
    <mergeCell ref="R1:R2"/>
    <mergeCell ref="J1:K1"/>
    <mergeCell ref="F1:I1"/>
    <mergeCell ref="B7:C7"/>
    <mergeCell ref="N1:Q1"/>
  </mergeCells>
  <conditionalFormatting sqref="N3:N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{B560EA6A-3471-41B2-9519-CE8217C00622}</x14:id>
        </ext>
      </extLst>
    </cfRule>
  </conditionalFormatting>
  <hyperlinks>
    <hyperlink ref="C3" r:id="rId1"/>
    <hyperlink ref="C4" r:id="rId2"/>
    <hyperlink ref="C5" r:id="rId3"/>
  </hyperlinks>
  <pageMargins left="0.7" right="0.7" top="0.75" bottom="0.75" header="0.3" footer="0.3"/>
  <pageSetup paperSize="9" orientation="portrait" verticalDpi="0" r:id="rId4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560EA6A-3471-41B2-9519-CE8217C0062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N3:N6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Загальний розрахунок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2018-12-22T15:23:26Z</dcterms:modified>
</cp:coreProperties>
</file>