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histpatel/Desktop/youtube/Microsoft_Excel_Projects/"/>
    </mc:Choice>
  </mc:AlternateContent>
  <xr:revisionPtr revIDLastSave="0" documentId="13_ncr:1_{453BC79D-0D1C-5F44-91E0-88CD193BAFA3}" xr6:coauthVersionLast="47" xr6:coauthVersionMax="47" xr10:uidLastSave="{00000000-0000-0000-0000-000000000000}"/>
  <bookViews>
    <workbookView xWindow="1080" yWindow="1240" windowWidth="27640" windowHeight="16760" activeTab="1" xr2:uid="{291565E2-835A-6542-80E4-65FD3C18253C}"/>
  </bookViews>
  <sheets>
    <sheet name="Car Inventory" sheetId="1" r:id="rId1"/>
    <sheet name="Car Inventory Pivot Table" sheetId="2" r:id="rId2"/>
  </sheet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F53" i="1"/>
  <c r="G53" i="1" s="1"/>
  <c r="I53" i="1" s="1"/>
  <c r="D53" i="1"/>
  <c r="E53" i="1" s="1"/>
  <c r="B53" i="1"/>
  <c r="N53" i="1" s="1"/>
  <c r="M52" i="1"/>
  <c r="F52" i="1"/>
  <c r="G52" i="1" s="1"/>
  <c r="I52" i="1" s="1"/>
  <c r="D52" i="1"/>
  <c r="E52" i="1" s="1"/>
  <c r="C52" i="1"/>
  <c r="B52" i="1"/>
  <c r="N52" i="1" s="1"/>
  <c r="M51" i="1"/>
  <c r="G51" i="1"/>
  <c r="I51" i="1" s="1"/>
  <c r="F51" i="1"/>
  <c r="D51" i="1"/>
  <c r="E51" i="1" s="1"/>
  <c r="B51" i="1"/>
  <c r="C51" i="1" s="1"/>
  <c r="M50" i="1"/>
  <c r="F50" i="1"/>
  <c r="G50" i="1" s="1"/>
  <c r="I50" i="1" s="1"/>
  <c r="E50" i="1"/>
  <c r="D50" i="1"/>
  <c r="B50" i="1"/>
  <c r="C50" i="1" s="1"/>
  <c r="M49" i="1"/>
  <c r="F49" i="1"/>
  <c r="G49" i="1" s="1"/>
  <c r="I49" i="1" s="1"/>
  <c r="D49" i="1"/>
  <c r="E49" i="1" s="1"/>
  <c r="B49" i="1"/>
  <c r="C49" i="1" s="1"/>
  <c r="M48" i="1"/>
  <c r="G48" i="1"/>
  <c r="I48" i="1" s="1"/>
  <c r="F48" i="1"/>
  <c r="D48" i="1"/>
  <c r="E48" i="1" s="1"/>
  <c r="B48" i="1"/>
  <c r="N48" i="1" s="1"/>
  <c r="M47" i="1"/>
  <c r="F47" i="1"/>
  <c r="G47" i="1" s="1"/>
  <c r="I47" i="1" s="1"/>
  <c r="D47" i="1"/>
  <c r="E47" i="1" s="1"/>
  <c r="C47" i="1"/>
  <c r="B47" i="1"/>
  <c r="N47" i="1" s="1"/>
  <c r="M46" i="1"/>
  <c r="F46" i="1"/>
  <c r="G46" i="1" s="1"/>
  <c r="I46" i="1" s="1"/>
  <c r="D46" i="1"/>
  <c r="E46" i="1" s="1"/>
  <c r="B46" i="1"/>
  <c r="C46" i="1" s="1"/>
  <c r="M45" i="1"/>
  <c r="F45" i="1"/>
  <c r="G45" i="1" s="1"/>
  <c r="I45" i="1" s="1"/>
  <c r="E45" i="1"/>
  <c r="D45" i="1"/>
  <c r="B45" i="1"/>
  <c r="C45" i="1" s="1"/>
  <c r="M44" i="1"/>
  <c r="F44" i="1"/>
  <c r="G44" i="1" s="1"/>
  <c r="I44" i="1" s="1"/>
  <c r="D44" i="1"/>
  <c r="E44" i="1" s="1"/>
  <c r="C44" i="1"/>
  <c r="B44" i="1"/>
  <c r="N44" i="1" s="1"/>
  <c r="M43" i="1"/>
  <c r="G43" i="1"/>
  <c r="I43" i="1" s="1"/>
  <c r="F43" i="1"/>
  <c r="D43" i="1"/>
  <c r="E43" i="1" s="1"/>
  <c r="B43" i="1"/>
  <c r="C43" i="1" s="1"/>
  <c r="M42" i="1"/>
  <c r="F42" i="1"/>
  <c r="G42" i="1" s="1"/>
  <c r="I42" i="1" s="1"/>
  <c r="E42" i="1"/>
  <c r="D42" i="1"/>
  <c r="B42" i="1"/>
  <c r="C42" i="1" s="1"/>
  <c r="M41" i="1"/>
  <c r="F41" i="1"/>
  <c r="G41" i="1" s="1"/>
  <c r="I41" i="1" s="1"/>
  <c r="D41" i="1"/>
  <c r="E41" i="1" s="1"/>
  <c r="B41" i="1"/>
  <c r="C41" i="1" s="1"/>
  <c r="M40" i="1"/>
  <c r="G40" i="1"/>
  <c r="I40" i="1" s="1"/>
  <c r="F40" i="1"/>
  <c r="D40" i="1"/>
  <c r="E40" i="1" s="1"/>
  <c r="B40" i="1"/>
  <c r="C40" i="1" s="1"/>
  <c r="M39" i="1"/>
  <c r="F39" i="1"/>
  <c r="G39" i="1" s="1"/>
  <c r="I39" i="1" s="1"/>
  <c r="D39" i="1"/>
  <c r="E39" i="1" s="1"/>
  <c r="C39" i="1"/>
  <c r="B39" i="1"/>
  <c r="N39" i="1" s="1"/>
  <c r="M38" i="1"/>
  <c r="F38" i="1"/>
  <c r="G38" i="1" s="1"/>
  <c r="I38" i="1" s="1"/>
  <c r="D38" i="1"/>
  <c r="E38" i="1" s="1"/>
  <c r="B38" i="1"/>
  <c r="C38" i="1" s="1"/>
  <c r="M37" i="1"/>
  <c r="F37" i="1"/>
  <c r="G37" i="1" s="1"/>
  <c r="I37" i="1" s="1"/>
  <c r="E37" i="1"/>
  <c r="D37" i="1"/>
  <c r="B37" i="1"/>
  <c r="C37" i="1" s="1"/>
  <c r="M36" i="1"/>
  <c r="F36" i="1"/>
  <c r="G36" i="1" s="1"/>
  <c r="I36" i="1" s="1"/>
  <c r="D36" i="1"/>
  <c r="E36" i="1" s="1"/>
  <c r="C36" i="1"/>
  <c r="B36" i="1"/>
  <c r="N36" i="1" s="1"/>
  <c r="M35" i="1"/>
  <c r="G35" i="1"/>
  <c r="I35" i="1" s="1"/>
  <c r="F35" i="1"/>
  <c r="D35" i="1"/>
  <c r="E35" i="1" s="1"/>
  <c r="B35" i="1"/>
  <c r="C35" i="1" s="1"/>
  <c r="M34" i="1"/>
  <c r="F34" i="1"/>
  <c r="G34" i="1" s="1"/>
  <c r="I34" i="1" s="1"/>
  <c r="E34" i="1"/>
  <c r="D34" i="1"/>
  <c r="B34" i="1"/>
  <c r="N34" i="1" s="1"/>
  <c r="M33" i="1"/>
  <c r="F33" i="1"/>
  <c r="G33" i="1" s="1"/>
  <c r="I33" i="1" s="1"/>
  <c r="D33" i="1"/>
  <c r="E33" i="1" s="1"/>
  <c r="B33" i="1"/>
  <c r="C33" i="1" s="1"/>
  <c r="M32" i="1"/>
  <c r="G32" i="1"/>
  <c r="I32" i="1" s="1"/>
  <c r="F32" i="1"/>
  <c r="D32" i="1"/>
  <c r="E32" i="1" s="1"/>
  <c r="B32" i="1"/>
  <c r="C32" i="1" s="1"/>
  <c r="M31" i="1"/>
  <c r="F31" i="1"/>
  <c r="G31" i="1" s="1"/>
  <c r="I31" i="1" s="1"/>
  <c r="D31" i="1"/>
  <c r="E31" i="1" s="1"/>
  <c r="C31" i="1"/>
  <c r="B31" i="1"/>
  <c r="N31" i="1" s="1"/>
  <c r="M30" i="1"/>
  <c r="F30" i="1"/>
  <c r="G30" i="1" s="1"/>
  <c r="I30" i="1" s="1"/>
  <c r="D30" i="1"/>
  <c r="E30" i="1" s="1"/>
  <c r="B30" i="1"/>
  <c r="C30" i="1" s="1"/>
  <c r="M29" i="1"/>
  <c r="F29" i="1"/>
  <c r="G29" i="1" s="1"/>
  <c r="I29" i="1" s="1"/>
  <c r="E29" i="1"/>
  <c r="D29" i="1"/>
  <c r="B29" i="1"/>
  <c r="N29" i="1" s="1"/>
  <c r="M28" i="1"/>
  <c r="F28" i="1"/>
  <c r="G28" i="1" s="1"/>
  <c r="I28" i="1" s="1"/>
  <c r="D28" i="1"/>
  <c r="E28" i="1" s="1"/>
  <c r="C28" i="1"/>
  <c r="B28" i="1"/>
  <c r="N28" i="1" s="1"/>
  <c r="M27" i="1"/>
  <c r="G27" i="1"/>
  <c r="I27" i="1" s="1"/>
  <c r="F27" i="1"/>
  <c r="D27" i="1"/>
  <c r="E27" i="1" s="1"/>
  <c r="B27" i="1"/>
  <c r="C27" i="1" s="1"/>
  <c r="M26" i="1"/>
  <c r="F26" i="1"/>
  <c r="G26" i="1" s="1"/>
  <c r="I26" i="1" s="1"/>
  <c r="E26" i="1"/>
  <c r="D26" i="1"/>
  <c r="B26" i="1"/>
  <c r="C26" i="1" s="1"/>
  <c r="M25" i="1"/>
  <c r="F25" i="1"/>
  <c r="G25" i="1" s="1"/>
  <c r="I25" i="1" s="1"/>
  <c r="D25" i="1"/>
  <c r="E25" i="1" s="1"/>
  <c r="B25" i="1"/>
  <c r="C25" i="1" s="1"/>
  <c r="M24" i="1"/>
  <c r="G24" i="1"/>
  <c r="I24" i="1" s="1"/>
  <c r="F24" i="1"/>
  <c r="D24" i="1"/>
  <c r="E24" i="1" s="1"/>
  <c r="B24" i="1"/>
  <c r="C24" i="1" s="1"/>
  <c r="M23" i="1"/>
  <c r="F23" i="1"/>
  <c r="G23" i="1" s="1"/>
  <c r="I23" i="1" s="1"/>
  <c r="D23" i="1"/>
  <c r="E23" i="1" s="1"/>
  <c r="C23" i="1"/>
  <c r="B23" i="1"/>
  <c r="N23" i="1" s="1"/>
  <c r="M22" i="1"/>
  <c r="F22" i="1"/>
  <c r="G22" i="1" s="1"/>
  <c r="I22" i="1" s="1"/>
  <c r="D22" i="1"/>
  <c r="E22" i="1" s="1"/>
  <c r="B22" i="1"/>
  <c r="C22" i="1" s="1"/>
  <c r="M21" i="1"/>
  <c r="F21" i="1"/>
  <c r="G21" i="1" s="1"/>
  <c r="I21" i="1" s="1"/>
  <c r="E21" i="1"/>
  <c r="D21" i="1"/>
  <c r="B21" i="1"/>
  <c r="N21" i="1" s="1"/>
  <c r="M20" i="1"/>
  <c r="F20" i="1"/>
  <c r="G20" i="1" s="1"/>
  <c r="I20" i="1" s="1"/>
  <c r="D20" i="1"/>
  <c r="E20" i="1" s="1"/>
  <c r="C20" i="1"/>
  <c r="B20" i="1"/>
  <c r="N20" i="1" s="1"/>
  <c r="M19" i="1"/>
  <c r="G19" i="1"/>
  <c r="I19" i="1" s="1"/>
  <c r="F19" i="1"/>
  <c r="D19" i="1"/>
  <c r="E19" i="1" s="1"/>
  <c r="B19" i="1"/>
  <c r="C19" i="1" s="1"/>
  <c r="M18" i="1"/>
  <c r="F18" i="1"/>
  <c r="G18" i="1" s="1"/>
  <c r="I18" i="1" s="1"/>
  <c r="E18" i="1"/>
  <c r="D18" i="1"/>
  <c r="B18" i="1"/>
  <c r="C18" i="1" s="1"/>
  <c r="M17" i="1"/>
  <c r="F17" i="1"/>
  <c r="G17" i="1" s="1"/>
  <c r="I17" i="1" s="1"/>
  <c r="D17" i="1"/>
  <c r="E17" i="1" s="1"/>
  <c r="B17" i="1"/>
  <c r="N17" i="1" s="1"/>
  <c r="M16" i="1"/>
  <c r="G16" i="1"/>
  <c r="I16" i="1" s="1"/>
  <c r="F16" i="1"/>
  <c r="D16" i="1"/>
  <c r="E16" i="1" s="1"/>
  <c r="B16" i="1"/>
  <c r="C16" i="1" s="1"/>
  <c r="M15" i="1"/>
  <c r="F15" i="1"/>
  <c r="G15" i="1" s="1"/>
  <c r="I15" i="1" s="1"/>
  <c r="D15" i="1"/>
  <c r="E15" i="1" s="1"/>
  <c r="C15" i="1"/>
  <c r="B15" i="1"/>
  <c r="N15" i="1" s="1"/>
  <c r="M14" i="1"/>
  <c r="F14" i="1"/>
  <c r="G14" i="1" s="1"/>
  <c r="I14" i="1" s="1"/>
  <c r="D14" i="1"/>
  <c r="E14" i="1" s="1"/>
  <c r="B14" i="1"/>
  <c r="C14" i="1" s="1"/>
  <c r="M13" i="1"/>
  <c r="F13" i="1"/>
  <c r="G13" i="1" s="1"/>
  <c r="I13" i="1" s="1"/>
  <c r="E13" i="1"/>
  <c r="D13" i="1"/>
  <c r="B13" i="1"/>
  <c r="C13" i="1" s="1"/>
  <c r="M12" i="1"/>
  <c r="F12" i="1"/>
  <c r="G12" i="1" s="1"/>
  <c r="I12" i="1" s="1"/>
  <c r="D12" i="1"/>
  <c r="E12" i="1" s="1"/>
  <c r="C12" i="1"/>
  <c r="B12" i="1"/>
  <c r="N12" i="1" s="1"/>
  <c r="M11" i="1"/>
  <c r="G11" i="1"/>
  <c r="I11" i="1" s="1"/>
  <c r="F11" i="1"/>
  <c r="D11" i="1"/>
  <c r="E11" i="1" s="1"/>
  <c r="B11" i="1"/>
  <c r="C11" i="1" s="1"/>
  <c r="M10" i="1"/>
  <c r="F10" i="1"/>
  <c r="G10" i="1" s="1"/>
  <c r="I10" i="1" s="1"/>
  <c r="E10" i="1"/>
  <c r="D10" i="1"/>
  <c r="B10" i="1"/>
  <c r="C10" i="1" s="1"/>
  <c r="M9" i="1"/>
  <c r="F9" i="1"/>
  <c r="G9" i="1" s="1"/>
  <c r="I9" i="1" s="1"/>
  <c r="D9" i="1"/>
  <c r="E9" i="1" s="1"/>
  <c r="B9" i="1"/>
  <c r="C9" i="1" s="1"/>
  <c r="M8" i="1"/>
  <c r="G8" i="1"/>
  <c r="I8" i="1" s="1"/>
  <c r="F8" i="1"/>
  <c r="D8" i="1"/>
  <c r="E8" i="1" s="1"/>
  <c r="B8" i="1"/>
  <c r="C8" i="1" s="1"/>
  <c r="M7" i="1"/>
  <c r="F7" i="1"/>
  <c r="G7" i="1" s="1"/>
  <c r="I7" i="1" s="1"/>
  <c r="D7" i="1"/>
  <c r="E7" i="1" s="1"/>
  <c r="C7" i="1"/>
  <c r="B7" i="1"/>
  <c r="N7" i="1" s="1"/>
  <c r="M6" i="1"/>
  <c r="F6" i="1"/>
  <c r="G6" i="1" s="1"/>
  <c r="I6" i="1" s="1"/>
  <c r="D6" i="1"/>
  <c r="E6" i="1" s="1"/>
  <c r="B6" i="1"/>
  <c r="C6" i="1" s="1"/>
  <c r="M5" i="1"/>
  <c r="F5" i="1"/>
  <c r="G5" i="1" s="1"/>
  <c r="I5" i="1" s="1"/>
  <c r="E5" i="1"/>
  <c r="D5" i="1"/>
  <c r="B5" i="1"/>
  <c r="N5" i="1" s="1"/>
  <c r="M4" i="1"/>
  <c r="F4" i="1"/>
  <c r="G4" i="1" s="1"/>
  <c r="I4" i="1" s="1"/>
  <c r="D4" i="1"/>
  <c r="E4" i="1" s="1"/>
  <c r="C4" i="1"/>
  <c r="B4" i="1"/>
  <c r="N4" i="1" s="1"/>
  <c r="M3" i="1"/>
  <c r="G3" i="1"/>
  <c r="I3" i="1" s="1"/>
  <c r="F3" i="1"/>
  <c r="D3" i="1"/>
  <c r="E3" i="1" s="1"/>
  <c r="B3" i="1"/>
  <c r="C3" i="1" s="1"/>
  <c r="M2" i="1"/>
  <c r="F2" i="1"/>
  <c r="G2" i="1" s="1"/>
  <c r="I2" i="1" s="1"/>
  <c r="E2" i="1"/>
  <c r="D2" i="1"/>
  <c r="B2" i="1"/>
  <c r="C2" i="1" s="1"/>
  <c r="N13" i="1" l="1"/>
  <c r="N22" i="1"/>
  <c r="C29" i="1"/>
  <c r="C53" i="1"/>
  <c r="N37" i="1"/>
  <c r="N45" i="1"/>
  <c r="C5" i="1"/>
  <c r="N6" i="1"/>
  <c r="N14" i="1"/>
  <c r="C21" i="1"/>
  <c r="N30" i="1"/>
  <c r="N38" i="1"/>
  <c r="N46" i="1"/>
  <c r="N40" i="1"/>
  <c r="N32" i="1"/>
  <c r="N50" i="1"/>
  <c r="N8" i="1"/>
  <c r="N16" i="1"/>
  <c r="N24" i="1"/>
  <c r="N9" i="1"/>
  <c r="N41" i="1"/>
  <c r="C48" i="1"/>
  <c r="N49" i="1"/>
  <c r="N2" i="1"/>
  <c r="N10" i="1"/>
  <c r="C17" i="1"/>
  <c r="N18" i="1"/>
  <c r="N26" i="1"/>
  <c r="N42" i="1"/>
  <c r="N3" i="1"/>
  <c r="N11" i="1"/>
  <c r="N19" i="1"/>
  <c r="N27" i="1"/>
  <c r="C34" i="1"/>
  <c r="N35" i="1"/>
  <c r="N43" i="1"/>
  <c r="N51" i="1"/>
  <c r="N25" i="1"/>
  <c r="N33" i="1"/>
</calcChain>
</file>

<file path=xl/sharedStrings.xml><?xml version="1.0" encoding="utf-8"?>
<sst xmlns="http://schemas.openxmlformats.org/spreadsheetml/2006/main" count="190" uniqueCount="91">
  <si>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</si>
  <si>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</si>
  <si>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</si>
  <si>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</si>
  <si>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</si>
  <si>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</si>
  <si>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</si>
  <si>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</si>
  <si>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</si>
  <si>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</si>
  <si>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</si>
  <si>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</si>
  <si>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</si>
  <si>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</si>
  <si>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</si>
  <si>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</si>
  <si>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Praulty</t>
  </si>
  <si>
    <t>GM14CMR016</t>
  </si>
  <si>
    <t>White</t>
  </si>
  <si>
    <t>Torrens</t>
  </si>
  <si>
    <t>FD13FCS009</t>
  </si>
  <si>
    <t>Black</t>
  </si>
  <si>
    <t>Smith</t>
  </si>
  <si>
    <t>FD13FCS010</t>
  </si>
  <si>
    <t>FD13FCS012</t>
  </si>
  <si>
    <t>Vizzini</t>
  </si>
  <si>
    <t>HY13ELA052</t>
  </si>
  <si>
    <t>Ewenty</t>
  </si>
  <si>
    <t>HY13ELA051</t>
  </si>
  <si>
    <t>TY12COR028</t>
  </si>
  <si>
    <t>Santos</t>
  </si>
  <si>
    <t>HO12CIV035</t>
  </si>
  <si>
    <t>Hulinski</t>
  </si>
  <si>
    <t>HO13CIV036</t>
  </si>
  <si>
    <t>Chan</t>
  </si>
  <si>
    <t>FD13FCS013</t>
  </si>
  <si>
    <t>Rodriguez</t>
  </si>
  <si>
    <t>HY12ELA050</t>
  </si>
  <si>
    <t>McCall</t>
  </si>
  <si>
    <t>TY12CAM029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</si>
  <si>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</si>
  <si>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</si>
  <si>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</si>
  <si>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</si>
  <si>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</si>
  <si>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</si>
  <si>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</si>
  <si>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</si>
  <si>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</si>
  <si>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</si>
  <si>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</si>
  <si>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</si>
  <si>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</si>
  <si>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</si>
  <si>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</si>
  <si>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</si>
  <si>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</si>
  <si>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</si>
  <si>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</si>
  <si>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</si>
  <si>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</si>
  <si>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</si>
  <si>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</si>
  <si>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</si>
  <si>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</si>
  <si>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</si>
  <si>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</si>
  <si>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</si>
  <si>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</si>
  <si>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</si>
  <si>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</si>
  <si>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</si>
  <si>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</si>
  <si>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</si>
  <si>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</si>
  <si>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</si>
  <si>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</si>
  <si>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</si>
  <si>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</si>
  <si>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</si>
  <si>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</si>
  <si>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</si>
  <si>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</si>
  <si>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</si>
  <si>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</si>
  <si>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</si>
  <si>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</si>
  <si>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</si>
  <si>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Row Labels</t>
  </si>
  <si>
    <t>Sum of Miles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</si>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</sst>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Alignment="1">
      <alignment horizontal="left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00-4C22-E340-BF91-D9648FFB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611183"/>
        <c:axId val="17262848"/>
      </c:barChart>
      <c:catAx>
        <c:axId val="98761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48"/>
        <c:crosses val="autoZero"/>
        <c:auto val="1"/>
        <c:lblAlgn val="ctr"/>
        <c:lblOffset val="100"/>
        <c:noMultiLvlLbl val="0"/>
      </c:catAx>
      <c:valAx>
        <c:axId val="17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120728</xdr:colOff>
      <xdr:row>3</xdr:row>
      <xdr:rowOff>31672</xdr:rowOff>
    </xdr:from>
    <xdr:to>
      <xdr:col>7</xdr:col>
      <xdr:colOff>576987</xdr:colOff>
      <xdr:row>16</xdr:row>
      <xdr:rowOff>125118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5CBC-9FDA-0841-B5A1-0E3E9EA62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shistpatel/Desktop/youtube/Excel_Projec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8.73706122685" createdVersion="8" refreshedVersion="8" minRefreshableVersion="3" recordCount="52" xr:uid="{7B941132-8AF0-934B-8B56-9FC0BF4E1767}">
  <cacheSource type="worksheet">
    <worksheetSource ref="A1:N53" sheet="Car Inventory" r:id="rId2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Elantra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Elantra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Elantra"/>
    <s v="09"/>
    <n v="5"/>
    <n v="35137"/>
    <n v="6388.545454545455"/>
    <s v="Black"/>
    <x v="5"/>
    <n v="75000"/>
    <s v="Y"/>
    <s v="FD09FCSBLA008"/>
  </r>
  <r>
    <s v="FD13FCS009"/>
    <s v="FD"/>
    <s v="Ford"/>
    <s v="FCS"/>
    <s v="Elantra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Elantra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Elantra"/>
    <s v="12"/>
    <n v="2"/>
    <n v="19341.7"/>
    <n v="7736.68"/>
    <s v="White"/>
    <x v="7"/>
    <n v="75000"/>
    <s v="Y"/>
    <s v="FD12FCSWHI011"/>
  </r>
  <r>
    <s v="FD13FCS012"/>
    <s v="FD"/>
    <s v="Ford"/>
    <s v="FCS"/>
    <s v="Elantra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Elantra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7F66E-8182-7E43-87EA-42187C7A0240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6839-1031-E145-BB7A-0F67C537274E}">
  <dimension ref="A1:N53"/>
  <sheetViews>
    <sheetView workbookViewId="0">
      <selection sqref="A1:N53"/>
    </sheetView>
  </sheetViews>
  <sheetFormatPr baseColWidth="10" defaultRowHeight="16" x14ac:dyDescent="0.2"/>
  <sheetData>
    <row r="1" spans="1:1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tr">
        <f t="shared" ref="B2:B53" si="0">LEFT(A2,2)</f>
        <v>TY</v>
      </c>
      <c r="C2" t="e">
        <f t="shared" ref="C2:C53" si="1">VLOOKUP(B2,B$56:C$61,2)</f>
        <v>#N/A</v>
      </c>
      <c r="D2" t="str">
        <f t="shared" ref="D2:D53" si="2">MID(A2,5,3)</f>
        <v>COR</v>
      </c>
      <c r="E2" t="e">
        <f t="shared" ref="E2:E53" si="3">VLOOKUP(D2,D$56:E$66,2)</f>
        <v>#N/A</v>
      </c>
      <c r="F2" t="str">
        <f t="shared" ref="F2:F53" si="4">MID(A2,3,2)</f>
        <v>14</v>
      </c>
      <c r="G2">
        <f t="shared" ref="G2:G53" si="5">IF(14-F2&lt;0,100-F2+14,14-F2)</f>
        <v>0</v>
      </c>
      <c r="H2" s="3">
        <v>17556.3</v>
      </c>
      <c r="I2" s="3">
        <f t="shared" ref="I2:I53" si="6">H2/(G2+0.5)</f>
        <v>35112.6</v>
      </c>
      <c r="J2" t="s">
        <v>15</v>
      </c>
      <c r="K2" t="s">
        <v>16</v>
      </c>
      <c r="L2">
        <v>100000</v>
      </c>
      <c r="M2" t="str">
        <f t="shared" ref="M2:M53" si="7">IF(H2&lt;=L2, "Y", "Not Covered")</f>
        <v>Y</v>
      </c>
      <c r="N2" t="str">
        <f t="shared" ref="N2:N53" si="8">CONCATENATE(B2,F2,D2,UPPER(LEFT(J2,3)),RIGHT(A2,3))</f>
        <v>TY14CORBLU027</v>
      </c>
    </row>
    <row r="3" spans="1:14" x14ac:dyDescent="0.2">
      <c r="A3" t="s">
        <v>17</v>
      </c>
      <c r="B3" t="str">
        <f t="shared" si="0"/>
        <v>GM</v>
      </c>
      <c r="C3" t="e">
        <f t="shared" si="1"/>
        <v>#N/A</v>
      </c>
      <c r="D3" t="str">
        <f t="shared" si="2"/>
        <v>CMR</v>
      </c>
      <c r="E3" t="e">
        <f t="shared" si="3"/>
        <v>#N/A</v>
      </c>
      <c r="F3" t="str">
        <f t="shared" si="4"/>
        <v>14</v>
      </c>
      <c r="G3">
        <f t="shared" si="5"/>
        <v>0</v>
      </c>
      <c r="H3" s="3">
        <v>14289.6</v>
      </c>
      <c r="I3" s="3">
        <f t="shared" si="6"/>
        <v>28579.200000000001</v>
      </c>
      <c r="J3" t="s">
        <v>18</v>
      </c>
      <c r="K3" t="s">
        <v>19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">
      <c r="A4" t="s">
        <v>20</v>
      </c>
      <c r="B4" t="str">
        <f t="shared" si="0"/>
        <v>FD</v>
      </c>
      <c r="C4" t="e">
        <f t="shared" si="1"/>
        <v>#N/A</v>
      </c>
      <c r="D4" t="str">
        <f t="shared" si="2"/>
        <v>FCS</v>
      </c>
      <c r="E4" t="e">
        <f t="shared" si="3"/>
        <v>#N/A</v>
      </c>
      <c r="F4" t="str">
        <f t="shared" si="4"/>
        <v>13</v>
      </c>
      <c r="G4">
        <f t="shared" si="5"/>
        <v>1</v>
      </c>
      <c r="H4" s="3">
        <v>27637.1</v>
      </c>
      <c r="I4" s="3">
        <f t="shared" si="6"/>
        <v>18424.733333333334</v>
      </c>
      <c r="J4" t="s">
        <v>21</v>
      </c>
      <c r="K4" t="s">
        <v>22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">
      <c r="A5" t="s">
        <v>23</v>
      </c>
      <c r="B5" t="str">
        <f t="shared" si="0"/>
        <v>FD</v>
      </c>
      <c r="C5" t="e">
        <f t="shared" si="1"/>
        <v>#N/A</v>
      </c>
      <c r="D5" t="str">
        <f t="shared" si="2"/>
        <v>FCS</v>
      </c>
      <c r="E5" t="e">
        <f t="shared" si="3"/>
        <v>#N/A</v>
      </c>
      <c r="F5" t="str">
        <f t="shared" si="4"/>
        <v>13</v>
      </c>
      <c r="G5">
        <f t="shared" si="5"/>
        <v>1</v>
      </c>
      <c r="H5" s="3">
        <v>27534.799999999999</v>
      </c>
      <c r="I5" s="3">
        <f t="shared" si="6"/>
        <v>18356.533333333333</v>
      </c>
      <c r="J5" t="s">
        <v>18</v>
      </c>
      <c r="K5" t="s">
        <v>16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">
      <c r="A6" t="s">
        <v>24</v>
      </c>
      <c r="B6" t="str">
        <f t="shared" si="0"/>
        <v>FD</v>
      </c>
      <c r="C6" t="e">
        <f t="shared" si="1"/>
        <v>#N/A</v>
      </c>
      <c r="D6" t="str">
        <f t="shared" si="2"/>
        <v>FCS</v>
      </c>
      <c r="E6" t="e">
        <f t="shared" si="3"/>
        <v>#N/A</v>
      </c>
      <c r="F6" t="str">
        <f t="shared" si="4"/>
        <v>13</v>
      </c>
      <c r="G6">
        <f t="shared" si="5"/>
        <v>1</v>
      </c>
      <c r="H6" s="3">
        <v>22521.599999999999</v>
      </c>
      <c r="I6" s="3">
        <f t="shared" si="6"/>
        <v>15014.4</v>
      </c>
      <c r="J6" t="s">
        <v>21</v>
      </c>
      <c r="K6" t="s">
        <v>25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2">
      <c r="A7" t="s">
        <v>26</v>
      </c>
      <c r="B7" t="str">
        <f t="shared" si="0"/>
        <v>HY</v>
      </c>
      <c r="C7" t="e">
        <f t="shared" si="1"/>
        <v>#N/A</v>
      </c>
      <c r="D7" t="str">
        <f t="shared" si="2"/>
        <v>ELA</v>
      </c>
      <c r="E7" t="e">
        <f t="shared" si="3"/>
        <v>#N/A</v>
      </c>
      <c r="F7" t="str">
        <f t="shared" si="4"/>
        <v>13</v>
      </c>
      <c r="G7">
        <f t="shared" si="5"/>
        <v>1</v>
      </c>
      <c r="H7" s="3">
        <v>22188.5</v>
      </c>
      <c r="I7" s="3">
        <f t="shared" si="6"/>
        <v>14792.333333333334</v>
      </c>
      <c r="J7" t="s">
        <v>15</v>
      </c>
      <c r="K7" t="s">
        <v>27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2">
      <c r="A8" t="s">
        <v>28</v>
      </c>
      <c r="B8" t="str">
        <f t="shared" si="0"/>
        <v>HY</v>
      </c>
      <c r="C8" t="e">
        <f t="shared" si="1"/>
        <v>#N/A</v>
      </c>
      <c r="D8" t="str">
        <f t="shared" si="2"/>
        <v>ELA</v>
      </c>
      <c r="E8" t="e">
        <f t="shared" si="3"/>
        <v>#N/A</v>
      </c>
      <c r="F8" t="str">
        <f t="shared" si="4"/>
        <v>13</v>
      </c>
      <c r="G8">
        <f t="shared" si="5"/>
        <v>1</v>
      </c>
      <c r="H8" s="3">
        <v>20223.900000000001</v>
      </c>
      <c r="I8" s="3">
        <f t="shared" si="6"/>
        <v>13482.6</v>
      </c>
      <c r="J8" t="s">
        <v>21</v>
      </c>
      <c r="K8" t="s">
        <v>16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2">
      <c r="A9" t="s">
        <v>29</v>
      </c>
      <c r="B9" t="str">
        <f t="shared" si="0"/>
        <v>TY</v>
      </c>
      <c r="C9" t="e">
        <f t="shared" si="1"/>
        <v>#N/A</v>
      </c>
      <c r="D9" t="str">
        <f t="shared" si="2"/>
        <v>COR</v>
      </c>
      <c r="E9" t="e">
        <f t="shared" si="3"/>
        <v>#N/A</v>
      </c>
      <c r="F9" t="str">
        <f t="shared" si="4"/>
        <v>12</v>
      </c>
      <c r="G9">
        <f t="shared" si="5"/>
        <v>2</v>
      </c>
      <c r="H9" s="3">
        <v>29601.9</v>
      </c>
      <c r="I9" s="3">
        <f t="shared" si="6"/>
        <v>11840.76</v>
      </c>
      <c r="J9" t="s">
        <v>21</v>
      </c>
      <c r="K9" t="s">
        <v>30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2">
      <c r="A10" t="s">
        <v>31</v>
      </c>
      <c r="B10" t="str">
        <f t="shared" si="0"/>
        <v>HO</v>
      </c>
      <c r="C10" t="e">
        <f t="shared" si="1"/>
        <v>#N/A</v>
      </c>
      <c r="D10" t="str">
        <f t="shared" si="2"/>
        <v>CIV</v>
      </c>
      <c r="E10" t="e">
        <f t="shared" si="3"/>
        <v>#N/A</v>
      </c>
      <c r="F10" t="str">
        <f t="shared" si="4"/>
        <v>12</v>
      </c>
      <c r="G10">
        <f t="shared" si="5"/>
        <v>2</v>
      </c>
      <c r="H10" s="3">
        <v>24513.200000000001</v>
      </c>
      <c r="I10" s="3">
        <f t="shared" si="6"/>
        <v>9805.2800000000007</v>
      </c>
      <c r="J10" t="s">
        <v>21</v>
      </c>
      <c r="K10" t="s">
        <v>32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2">
      <c r="A11" t="s">
        <v>33</v>
      </c>
      <c r="B11" t="str">
        <f t="shared" si="0"/>
        <v>HO</v>
      </c>
      <c r="C11" t="e">
        <f t="shared" si="1"/>
        <v>#N/A</v>
      </c>
      <c r="D11" t="str">
        <f t="shared" si="2"/>
        <v>CIV</v>
      </c>
      <c r="E11" t="e">
        <f t="shared" si="3"/>
        <v>#N/A</v>
      </c>
      <c r="F11" t="str">
        <f t="shared" si="4"/>
        <v>13</v>
      </c>
      <c r="G11">
        <f t="shared" si="5"/>
        <v>1</v>
      </c>
      <c r="H11" s="3">
        <v>13867.6</v>
      </c>
      <c r="I11" s="3">
        <f t="shared" si="6"/>
        <v>9245.0666666666675</v>
      </c>
      <c r="J11" t="s">
        <v>21</v>
      </c>
      <c r="K11" t="s">
        <v>34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2">
      <c r="A12" t="s">
        <v>35</v>
      </c>
      <c r="B12" t="str">
        <f t="shared" si="0"/>
        <v>FD</v>
      </c>
      <c r="C12" t="e">
        <f t="shared" si="1"/>
        <v>#N/A</v>
      </c>
      <c r="D12" t="str">
        <f t="shared" si="2"/>
        <v>FCS</v>
      </c>
      <c r="E12" t="e">
        <f t="shared" si="3"/>
        <v>#N/A</v>
      </c>
      <c r="F12" t="str">
        <f t="shared" si="4"/>
        <v>13</v>
      </c>
      <c r="G12">
        <f t="shared" si="5"/>
        <v>1</v>
      </c>
      <c r="H12" s="3">
        <v>13682.9</v>
      </c>
      <c r="I12" s="3">
        <f t="shared" si="6"/>
        <v>9121.9333333333325</v>
      </c>
      <c r="J12" t="s">
        <v>21</v>
      </c>
      <c r="K12" t="s">
        <v>36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2">
      <c r="A13" t="s">
        <v>37</v>
      </c>
      <c r="B13" t="str">
        <f t="shared" si="0"/>
        <v>HY</v>
      </c>
      <c r="C13" t="e">
        <f t="shared" si="1"/>
        <v>#N/A</v>
      </c>
      <c r="D13" t="str">
        <f t="shared" si="2"/>
        <v>ELA</v>
      </c>
      <c r="E13" t="e">
        <f t="shared" si="3"/>
        <v>#N/A</v>
      </c>
      <c r="F13" t="str">
        <f t="shared" si="4"/>
        <v>12</v>
      </c>
      <c r="G13">
        <f t="shared" si="5"/>
        <v>2</v>
      </c>
      <c r="H13" s="3">
        <v>22282</v>
      </c>
      <c r="I13" s="3">
        <f t="shared" si="6"/>
        <v>8912.7999999999993</v>
      </c>
      <c r="J13" t="s">
        <v>15</v>
      </c>
      <c r="K13" t="s">
        <v>38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2">
      <c r="A14" t="s">
        <v>39</v>
      </c>
      <c r="B14" t="str">
        <f t="shared" si="0"/>
        <v>TY</v>
      </c>
      <c r="C14" t="e">
        <f t="shared" si="1"/>
        <v>#N/A</v>
      </c>
      <c r="D14" t="str">
        <f t="shared" si="2"/>
        <v>CAM</v>
      </c>
      <c r="E14" t="e">
        <f t="shared" si="3"/>
        <v>#N/A</v>
      </c>
      <c r="F14" t="str">
        <f t="shared" si="4"/>
        <v>12</v>
      </c>
      <c r="G14">
        <f t="shared" si="5"/>
        <v>2</v>
      </c>
      <c r="H14" s="3">
        <v>22128.2</v>
      </c>
      <c r="I14" s="3">
        <f t="shared" si="6"/>
        <v>8851.2800000000007</v>
      </c>
      <c r="J14" t="s">
        <v>15</v>
      </c>
      <c r="K14" t="s">
        <v>34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2">
      <c r="A15" t="s">
        <v>40</v>
      </c>
      <c r="B15" t="str">
        <f t="shared" si="0"/>
        <v>TY</v>
      </c>
      <c r="C15" t="e">
        <f t="shared" si="1"/>
        <v>#N/A</v>
      </c>
      <c r="D15" t="str">
        <f t="shared" si="2"/>
        <v>CAM</v>
      </c>
      <c r="E15" t="e">
        <f t="shared" si="3"/>
        <v>#N/A</v>
      </c>
      <c r="F15" t="str">
        <f t="shared" si="4"/>
        <v>09</v>
      </c>
      <c r="G15">
        <f t="shared" si="5"/>
        <v>5</v>
      </c>
      <c r="H15" s="3">
        <v>48114.2</v>
      </c>
      <c r="I15" s="3">
        <f t="shared" si="6"/>
        <v>8748.0363636363636</v>
      </c>
      <c r="J15" t="s">
        <v>18</v>
      </c>
      <c r="K15" t="s">
        <v>41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2">
      <c r="A16" t="s">
        <v>42</v>
      </c>
      <c r="B16" t="str">
        <f t="shared" si="0"/>
        <v>HO</v>
      </c>
      <c r="C16" t="e">
        <f t="shared" si="1"/>
        <v>#N/A</v>
      </c>
      <c r="D16" t="str">
        <f t="shared" si="2"/>
        <v>CIV</v>
      </c>
      <c r="E16" t="e">
        <f t="shared" si="3"/>
        <v>#N/A</v>
      </c>
      <c r="F16" t="str">
        <f t="shared" si="4"/>
        <v>11</v>
      </c>
      <c r="G16">
        <f t="shared" si="5"/>
        <v>3</v>
      </c>
      <c r="H16" s="3">
        <v>30555.3</v>
      </c>
      <c r="I16" s="3">
        <f t="shared" si="6"/>
        <v>8730.0857142857149</v>
      </c>
      <c r="J16" t="s">
        <v>21</v>
      </c>
      <c r="K16" t="s">
        <v>43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2">
      <c r="A17" t="s">
        <v>44</v>
      </c>
      <c r="B17" t="str">
        <f t="shared" si="0"/>
        <v>HY</v>
      </c>
      <c r="C17" t="e">
        <f t="shared" si="1"/>
        <v>#N/A</v>
      </c>
      <c r="D17" t="str">
        <f t="shared" si="2"/>
        <v>ELA</v>
      </c>
      <c r="E17" t="e">
        <f t="shared" si="3"/>
        <v>#N/A</v>
      </c>
      <c r="F17" t="str">
        <f t="shared" si="4"/>
        <v>11</v>
      </c>
      <c r="G17">
        <f t="shared" si="5"/>
        <v>3</v>
      </c>
      <c r="H17" s="3">
        <v>29102.3</v>
      </c>
      <c r="I17" s="3">
        <f t="shared" si="6"/>
        <v>8314.9428571428562</v>
      </c>
      <c r="J17" t="s">
        <v>21</v>
      </c>
      <c r="K17" t="s">
        <v>19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2">
      <c r="A18" t="s">
        <v>45</v>
      </c>
      <c r="B18" t="str">
        <f t="shared" si="0"/>
        <v>CR</v>
      </c>
      <c r="C18" t="e">
        <f t="shared" si="1"/>
        <v>#N/A</v>
      </c>
      <c r="D18" t="str">
        <f t="shared" si="2"/>
        <v>PTC</v>
      </c>
      <c r="E18" t="e">
        <f t="shared" si="3"/>
        <v>#N/A</v>
      </c>
      <c r="F18" t="str">
        <f t="shared" si="4"/>
        <v>11</v>
      </c>
      <c r="G18">
        <f t="shared" si="5"/>
        <v>3</v>
      </c>
      <c r="H18" s="3">
        <v>27394.2</v>
      </c>
      <c r="I18" s="3">
        <f t="shared" si="6"/>
        <v>7826.9142857142861</v>
      </c>
      <c r="J18" t="s">
        <v>21</v>
      </c>
      <c r="K18" t="s">
        <v>25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2">
      <c r="A19" t="s">
        <v>46</v>
      </c>
      <c r="B19" t="str">
        <f t="shared" si="0"/>
        <v>GM</v>
      </c>
      <c r="C19" t="e">
        <f t="shared" si="1"/>
        <v>#N/A</v>
      </c>
      <c r="D19" t="str">
        <f t="shared" si="2"/>
        <v>CMR</v>
      </c>
      <c r="E19" t="e">
        <f t="shared" si="3"/>
        <v>#N/A</v>
      </c>
      <c r="F19" t="str">
        <f t="shared" si="4"/>
        <v>12</v>
      </c>
      <c r="G19">
        <f t="shared" si="5"/>
        <v>2</v>
      </c>
      <c r="H19" s="3">
        <v>19421.099999999999</v>
      </c>
      <c r="I19" s="3">
        <f t="shared" si="6"/>
        <v>7768.44</v>
      </c>
      <c r="J19" t="s">
        <v>21</v>
      </c>
      <c r="K19" t="s">
        <v>47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2">
      <c r="A20" t="s">
        <v>48</v>
      </c>
      <c r="B20" t="str">
        <f t="shared" si="0"/>
        <v>FD</v>
      </c>
      <c r="C20" t="e">
        <f t="shared" si="1"/>
        <v>#N/A</v>
      </c>
      <c r="D20" t="str">
        <f t="shared" si="2"/>
        <v>FCS</v>
      </c>
      <c r="E20" t="e">
        <f t="shared" si="3"/>
        <v>#N/A</v>
      </c>
      <c r="F20" t="str">
        <f t="shared" si="4"/>
        <v>12</v>
      </c>
      <c r="G20">
        <f t="shared" si="5"/>
        <v>2</v>
      </c>
      <c r="H20" s="3">
        <v>19341.7</v>
      </c>
      <c r="I20" s="3">
        <f t="shared" si="6"/>
        <v>7736.68</v>
      </c>
      <c r="J20" t="s">
        <v>18</v>
      </c>
      <c r="K20" t="s">
        <v>49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2">
      <c r="A21" t="s">
        <v>50</v>
      </c>
      <c r="B21" t="str">
        <f t="shared" si="0"/>
        <v>HO</v>
      </c>
      <c r="C21" t="e">
        <f t="shared" si="1"/>
        <v>#N/A</v>
      </c>
      <c r="D21" t="str">
        <f t="shared" si="2"/>
        <v>CIV</v>
      </c>
      <c r="E21" t="e">
        <f t="shared" si="3"/>
        <v>#N/A</v>
      </c>
      <c r="F21" t="str">
        <f t="shared" si="4"/>
        <v>10</v>
      </c>
      <c r="G21">
        <f t="shared" si="5"/>
        <v>4</v>
      </c>
      <c r="H21" s="3">
        <v>33477.199999999997</v>
      </c>
      <c r="I21" s="3">
        <f t="shared" si="6"/>
        <v>7439.3777777777768</v>
      </c>
      <c r="J21" t="s">
        <v>21</v>
      </c>
      <c r="K21" t="s">
        <v>51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2">
      <c r="A22" t="s">
        <v>52</v>
      </c>
      <c r="B22" t="str">
        <f t="shared" si="0"/>
        <v>HO</v>
      </c>
      <c r="C22" t="e">
        <f t="shared" si="1"/>
        <v>#N/A</v>
      </c>
      <c r="D22" t="str">
        <f t="shared" si="2"/>
        <v>ODY</v>
      </c>
      <c r="E22" t="e">
        <f t="shared" si="3"/>
        <v>#N/A</v>
      </c>
      <c r="F22" t="str">
        <f t="shared" si="4"/>
        <v>14</v>
      </c>
      <c r="G22">
        <f t="shared" si="5"/>
        <v>0</v>
      </c>
      <c r="H22" s="3">
        <v>3708.1</v>
      </c>
      <c r="I22" s="3">
        <f t="shared" si="6"/>
        <v>7416.2</v>
      </c>
      <c r="J22" t="s">
        <v>21</v>
      </c>
      <c r="K22" t="s">
        <v>38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2">
      <c r="A23" t="s">
        <v>53</v>
      </c>
      <c r="B23" t="str">
        <f t="shared" si="0"/>
        <v>GM</v>
      </c>
      <c r="C23" t="e">
        <f t="shared" si="1"/>
        <v>#N/A</v>
      </c>
      <c r="D23" t="str">
        <f t="shared" si="2"/>
        <v>SLV</v>
      </c>
      <c r="E23" t="e">
        <f t="shared" si="3"/>
        <v>#N/A</v>
      </c>
      <c r="F23" t="str">
        <f t="shared" si="4"/>
        <v>10</v>
      </c>
      <c r="G23">
        <f t="shared" si="5"/>
        <v>4</v>
      </c>
      <c r="H23" s="3">
        <v>31144.400000000001</v>
      </c>
      <c r="I23" s="3">
        <f t="shared" si="6"/>
        <v>6920.9777777777781</v>
      </c>
      <c r="J23" t="s">
        <v>21</v>
      </c>
      <c r="K23" t="s">
        <v>32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2">
      <c r="A24" t="s">
        <v>54</v>
      </c>
      <c r="B24" t="str">
        <f t="shared" si="0"/>
        <v>FD</v>
      </c>
      <c r="C24" t="e">
        <f t="shared" si="1"/>
        <v>#N/A</v>
      </c>
      <c r="D24" t="str">
        <f t="shared" si="2"/>
        <v>MTG</v>
      </c>
      <c r="E24" t="e">
        <f t="shared" si="3"/>
        <v>#N/A</v>
      </c>
      <c r="F24" t="str">
        <f t="shared" si="4"/>
        <v>08</v>
      </c>
      <c r="G24">
        <f t="shared" si="5"/>
        <v>6</v>
      </c>
      <c r="H24" s="3">
        <v>44946.5</v>
      </c>
      <c r="I24" s="3">
        <f t="shared" si="6"/>
        <v>6914.8461538461543</v>
      </c>
      <c r="J24" t="s">
        <v>55</v>
      </c>
      <c r="K24" t="s">
        <v>43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2">
      <c r="A25" t="s">
        <v>56</v>
      </c>
      <c r="B25" t="str">
        <f t="shared" si="0"/>
        <v>CR</v>
      </c>
      <c r="C25" t="e">
        <f t="shared" si="1"/>
        <v>#N/A</v>
      </c>
      <c r="D25" t="str">
        <f t="shared" si="2"/>
        <v>CAR</v>
      </c>
      <c r="E25" t="e">
        <f t="shared" si="3"/>
        <v>#N/A</v>
      </c>
      <c r="F25" t="str">
        <f t="shared" si="4"/>
        <v>04</v>
      </c>
      <c r="G25">
        <f t="shared" si="5"/>
        <v>10</v>
      </c>
      <c r="H25" s="3">
        <v>72527.199999999997</v>
      </c>
      <c r="I25" s="3">
        <f t="shared" si="6"/>
        <v>6907.3523809523804</v>
      </c>
      <c r="J25" t="s">
        <v>18</v>
      </c>
      <c r="K25" t="s">
        <v>47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2">
      <c r="A26" t="s">
        <v>57</v>
      </c>
      <c r="B26" t="str">
        <f t="shared" si="0"/>
        <v>HO</v>
      </c>
      <c r="C26" t="e">
        <f t="shared" si="1"/>
        <v>#N/A</v>
      </c>
      <c r="D26" t="str">
        <f t="shared" si="2"/>
        <v>ODY</v>
      </c>
      <c r="E26" t="e">
        <f t="shared" si="3"/>
        <v>#N/A</v>
      </c>
      <c r="F26" t="str">
        <f t="shared" si="4"/>
        <v>07</v>
      </c>
      <c r="G26">
        <f t="shared" si="5"/>
        <v>7</v>
      </c>
      <c r="H26" s="3">
        <v>50854.1</v>
      </c>
      <c r="I26" s="3">
        <f t="shared" si="6"/>
        <v>6780.5466666666662</v>
      </c>
      <c r="J26" t="s">
        <v>21</v>
      </c>
      <c r="K26" t="s">
        <v>51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2">
      <c r="A27" t="s">
        <v>58</v>
      </c>
      <c r="B27" t="str">
        <f t="shared" si="0"/>
        <v>HO</v>
      </c>
      <c r="C27" t="e">
        <f t="shared" si="1"/>
        <v>#N/A</v>
      </c>
      <c r="D27" t="str">
        <f t="shared" si="2"/>
        <v>ODY</v>
      </c>
      <c r="E27" t="e">
        <f t="shared" si="3"/>
        <v>#N/A</v>
      </c>
      <c r="F27" t="str">
        <f t="shared" si="4"/>
        <v>08</v>
      </c>
      <c r="G27">
        <f t="shared" si="5"/>
        <v>6</v>
      </c>
      <c r="H27" s="3">
        <v>42504.6</v>
      </c>
      <c r="I27" s="3">
        <f t="shared" si="6"/>
        <v>6539.1692307692301</v>
      </c>
      <c r="J27" t="s">
        <v>18</v>
      </c>
      <c r="K27" t="s">
        <v>36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2">
      <c r="A28" t="s">
        <v>59</v>
      </c>
      <c r="B28" t="str">
        <f t="shared" si="0"/>
        <v>FD</v>
      </c>
      <c r="C28" t="e">
        <f t="shared" si="1"/>
        <v>#N/A</v>
      </c>
      <c r="D28" t="str">
        <f t="shared" si="2"/>
        <v>FCS</v>
      </c>
      <c r="E28" t="e">
        <f t="shared" si="3"/>
        <v>#N/A</v>
      </c>
      <c r="F28" t="str">
        <f t="shared" si="4"/>
        <v>09</v>
      </c>
      <c r="G28">
        <f t="shared" si="5"/>
        <v>5</v>
      </c>
      <c r="H28" s="3">
        <v>35137</v>
      </c>
      <c r="I28" s="3">
        <f t="shared" si="6"/>
        <v>6388.545454545455</v>
      </c>
      <c r="J28" t="s">
        <v>21</v>
      </c>
      <c r="K28" t="s">
        <v>41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2">
      <c r="A29" t="s">
        <v>60</v>
      </c>
      <c r="B29" t="str">
        <f t="shared" si="0"/>
        <v>TY</v>
      </c>
      <c r="C29" t="e">
        <f t="shared" si="1"/>
        <v>#N/A</v>
      </c>
      <c r="D29" t="str">
        <f t="shared" si="2"/>
        <v>COR</v>
      </c>
      <c r="E29" t="e">
        <f t="shared" si="3"/>
        <v>#N/A</v>
      </c>
      <c r="F29" t="str">
        <f t="shared" si="4"/>
        <v>03</v>
      </c>
      <c r="G29">
        <f t="shared" si="5"/>
        <v>11</v>
      </c>
      <c r="H29" s="3">
        <v>73444.399999999994</v>
      </c>
      <c r="I29" s="3">
        <f t="shared" si="6"/>
        <v>6386.4695652173905</v>
      </c>
      <c r="J29" t="s">
        <v>21</v>
      </c>
      <c r="K29" t="s">
        <v>61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2">
      <c r="A30" t="s">
        <v>62</v>
      </c>
      <c r="B30" t="str">
        <f t="shared" si="0"/>
        <v>HO</v>
      </c>
      <c r="C30" t="e">
        <f t="shared" si="1"/>
        <v>#N/A</v>
      </c>
      <c r="D30" t="str">
        <f t="shared" si="2"/>
        <v>ODY</v>
      </c>
      <c r="E30" t="e">
        <f t="shared" si="3"/>
        <v>#N/A</v>
      </c>
      <c r="F30" t="str">
        <f t="shared" si="4"/>
        <v>05</v>
      </c>
      <c r="G30">
        <f t="shared" si="5"/>
        <v>9</v>
      </c>
      <c r="H30" s="3">
        <v>60389.5</v>
      </c>
      <c r="I30" s="3">
        <f t="shared" si="6"/>
        <v>6356.7894736842109</v>
      </c>
      <c r="J30" t="s">
        <v>18</v>
      </c>
      <c r="K30" t="s">
        <v>41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2">
      <c r="A31" t="s">
        <v>63</v>
      </c>
      <c r="B31" t="str">
        <f t="shared" si="0"/>
        <v>TY</v>
      </c>
      <c r="C31" t="e">
        <f t="shared" si="1"/>
        <v>#N/A</v>
      </c>
      <c r="D31" t="str">
        <f t="shared" si="2"/>
        <v>CAM</v>
      </c>
      <c r="E31" t="e">
        <f t="shared" si="3"/>
        <v>#N/A</v>
      </c>
      <c r="F31" t="str">
        <f t="shared" si="4"/>
        <v>96</v>
      </c>
      <c r="G31">
        <f t="shared" si="5"/>
        <v>18</v>
      </c>
      <c r="H31" s="3">
        <v>114660.6</v>
      </c>
      <c r="I31" s="3">
        <f t="shared" si="6"/>
        <v>6197.8702702702703</v>
      </c>
      <c r="J31" t="s">
        <v>55</v>
      </c>
      <c r="K31" t="s">
        <v>34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2">
      <c r="A32" t="s">
        <v>64</v>
      </c>
      <c r="B32" t="str">
        <f t="shared" si="0"/>
        <v>CR</v>
      </c>
      <c r="C32" t="e">
        <f t="shared" si="1"/>
        <v>#N/A</v>
      </c>
      <c r="D32" t="str">
        <f t="shared" si="2"/>
        <v>PTC</v>
      </c>
      <c r="E32" t="e">
        <f t="shared" si="3"/>
        <v>#N/A</v>
      </c>
      <c r="F32" t="str">
        <f t="shared" si="4"/>
        <v>04</v>
      </c>
      <c r="G32">
        <f t="shared" si="5"/>
        <v>10</v>
      </c>
      <c r="H32" s="3">
        <v>64542</v>
      </c>
      <c r="I32" s="3">
        <f t="shared" si="6"/>
        <v>6146.8571428571431</v>
      </c>
      <c r="J32" t="s">
        <v>15</v>
      </c>
      <c r="K32" t="s">
        <v>22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2">
      <c r="A33" t="s">
        <v>65</v>
      </c>
      <c r="B33" t="str">
        <f t="shared" si="0"/>
        <v>FD</v>
      </c>
      <c r="C33" t="e">
        <f t="shared" si="1"/>
        <v>#N/A</v>
      </c>
      <c r="D33" t="str">
        <f t="shared" si="2"/>
        <v>FCS</v>
      </c>
      <c r="E33" t="e">
        <f t="shared" si="3"/>
        <v>#N/A</v>
      </c>
      <c r="F33" t="str">
        <f t="shared" si="4"/>
        <v>06</v>
      </c>
      <c r="G33">
        <f t="shared" si="5"/>
        <v>8</v>
      </c>
      <c r="H33" s="3">
        <v>52229.5</v>
      </c>
      <c r="I33" s="3">
        <f t="shared" si="6"/>
        <v>6144.6470588235297</v>
      </c>
      <c r="J33" t="s">
        <v>55</v>
      </c>
      <c r="K33" t="s">
        <v>43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2">
      <c r="A34" t="s">
        <v>66</v>
      </c>
      <c r="B34" t="str">
        <f t="shared" si="0"/>
        <v>TY</v>
      </c>
      <c r="C34" t="e">
        <f t="shared" si="1"/>
        <v>#N/A</v>
      </c>
      <c r="D34" t="str">
        <f t="shared" si="2"/>
        <v>CAM</v>
      </c>
      <c r="E34" t="e">
        <f t="shared" si="3"/>
        <v>#N/A</v>
      </c>
      <c r="F34" t="str">
        <f t="shared" si="4"/>
        <v>00</v>
      </c>
      <c r="G34">
        <f t="shared" si="5"/>
        <v>14</v>
      </c>
      <c r="H34" s="3">
        <v>85928</v>
      </c>
      <c r="I34" s="3">
        <f t="shared" si="6"/>
        <v>5926.0689655172409</v>
      </c>
      <c r="J34" t="s">
        <v>55</v>
      </c>
      <c r="K34" t="s">
        <v>27</v>
      </c>
      <c r="L34">
        <v>100000</v>
      </c>
      <c r="M34" t="str">
        <f t="shared" si="7"/>
        <v>Y</v>
      </c>
      <c r="N34" t="str">
        <f t="shared" si="8"/>
        <v>TY00CAMGRE022</v>
      </c>
    </row>
    <row r="35" spans="1:14" x14ac:dyDescent="0.2">
      <c r="A35" t="s">
        <v>67</v>
      </c>
      <c r="B35" t="str">
        <f t="shared" si="0"/>
        <v>FD</v>
      </c>
      <c r="C35" t="e">
        <f t="shared" si="1"/>
        <v>#N/A</v>
      </c>
      <c r="D35" t="str">
        <f t="shared" si="2"/>
        <v>MTG</v>
      </c>
      <c r="E35" t="e">
        <f t="shared" si="3"/>
        <v>#N/A</v>
      </c>
      <c r="F35" t="str">
        <f t="shared" si="4"/>
        <v>08</v>
      </c>
      <c r="G35">
        <f t="shared" si="5"/>
        <v>6</v>
      </c>
      <c r="H35" s="3">
        <v>37558.800000000003</v>
      </c>
      <c r="I35" s="3">
        <f t="shared" si="6"/>
        <v>5778.2769230769236</v>
      </c>
      <c r="J35" t="s">
        <v>21</v>
      </c>
      <c r="K35" t="s">
        <v>68</v>
      </c>
      <c r="L35">
        <v>50000</v>
      </c>
      <c r="M35" t="str">
        <f t="shared" si="7"/>
        <v>Y</v>
      </c>
      <c r="N35" t="str">
        <f t="shared" si="8"/>
        <v>FD08MTGBLA004</v>
      </c>
    </row>
    <row r="36" spans="1:14" x14ac:dyDescent="0.2">
      <c r="A36" t="s">
        <v>69</v>
      </c>
      <c r="B36" t="str">
        <f t="shared" si="0"/>
        <v>TY</v>
      </c>
      <c r="C36" t="e">
        <f t="shared" si="1"/>
        <v>#N/A</v>
      </c>
      <c r="D36" t="str">
        <f t="shared" si="2"/>
        <v>CAM</v>
      </c>
      <c r="E36" t="e">
        <f t="shared" si="3"/>
        <v>#N/A</v>
      </c>
      <c r="F36" t="str">
        <f t="shared" si="4"/>
        <v>98</v>
      </c>
      <c r="G36">
        <f t="shared" si="5"/>
        <v>16</v>
      </c>
      <c r="H36" s="3">
        <v>93382.6</v>
      </c>
      <c r="I36" s="3">
        <f t="shared" si="6"/>
        <v>5659.5515151515156</v>
      </c>
      <c r="J36" t="s">
        <v>21</v>
      </c>
      <c r="K36" t="s">
        <v>51</v>
      </c>
      <c r="L36">
        <v>100000</v>
      </c>
      <c r="M36" t="str">
        <f t="shared" si="7"/>
        <v>Y</v>
      </c>
      <c r="N36" t="str">
        <f t="shared" si="8"/>
        <v>TY98CAMBLA021</v>
      </c>
    </row>
    <row r="37" spans="1:14" x14ac:dyDescent="0.2">
      <c r="A37" t="s">
        <v>70</v>
      </c>
      <c r="B37" t="str">
        <f t="shared" si="0"/>
        <v>CR</v>
      </c>
      <c r="C37" t="e">
        <f t="shared" si="1"/>
        <v>#N/A</v>
      </c>
      <c r="D37" t="str">
        <f t="shared" si="2"/>
        <v>PTC</v>
      </c>
      <c r="E37" t="e">
        <f t="shared" si="3"/>
        <v>#N/A</v>
      </c>
      <c r="F37" t="str">
        <f t="shared" si="4"/>
        <v>07</v>
      </c>
      <c r="G37">
        <f t="shared" si="5"/>
        <v>7</v>
      </c>
      <c r="H37" s="3">
        <v>42074.2</v>
      </c>
      <c r="I37" s="3">
        <f t="shared" si="6"/>
        <v>5609.8933333333325</v>
      </c>
      <c r="J37" t="s">
        <v>55</v>
      </c>
      <c r="K37" t="s">
        <v>61</v>
      </c>
      <c r="L37">
        <v>75000</v>
      </c>
      <c r="M37" t="str">
        <f t="shared" si="7"/>
        <v>Y</v>
      </c>
      <c r="N37" t="str">
        <f t="shared" si="8"/>
        <v>CR07PTCGRE043</v>
      </c>
    </row>
    <row r="38" spans="1:14" x14ac:dyDescent="0.2">
      <c r="A38" t="s">
        <v>71</v>
      </c>
      <c r="B38" t="str">
        <f t="shared" si="0"/>
        <v>FD</v>
      </c>
      <c r="C38" t="e">
        <f t="shared" si="1"/>
        <v>#N/A</v>
      </c>
      <c r="D38" t="str">
        <f t="shared" si="2"/>
        <v>MTG</v>
      </c>
      <c r="E38" t="e">
        <f t="shared" si="3"/>
        <v>#N/A</v>
      </c>
      <c r="F38" t="str">
        <f t="shared" si="4"/>
        <v>08</v>
      </c>
      <c r="G38">
        <f t="shared" si="5"/>
        <v>6</v>
      </c>
      <c r="H38" s="3">
        <v>36438.5</v>
      </c>
      <c r="I38" s="3">
        <f t="shared" si="6"/>
        <v>5605.9230769230771</v>
      </c>
      <c r="J38" t="s">
        <v>18</v>
      </c>
      <c r="K38" t="s">
        <v>22</v>
      </c>
      <c r="L38">
        <v>50000</v>
      </c>
      <c r="M38" t="str">
        <f t="shared" si="7"/>
        <v>Y</v>
      </c>
      <c r="N38" t="str">
        <f t="shared" si="8"/>
        <v>FD08MTGWHI005</v>
      </c>
    </row>
    <row r="39" spans="1:14" x14ac:dyDescent="0.2">
      <c r="A39" t="s">
        <v>72</v>
      </c>
      <c r="B39" t="str">
        <f t="shared" si="0"/>
        <v>GM</v>
      </c>
      <c r="C39" t="e">
        <f t="shared" si="1"/>
        <v>#N/A</v>
      </c>
      <c r="D39" t="str">
        <f t="shared" si="2"/>
        <v>SLV</v>
      </c>
      <c r="E39" t="e">
        <f t="shared" si="3"/>
        <v>#N/A</v>
      </c>
      <c r="F39" t="str">
        <f t="shared" si="4"/>
        <v>00</v>
      </c>
      <c r="G39">
        <f t="shared" si="5"/>
        <v>14</v>
      </c>
      <c r="H39" s="3">
        <v>80685.8</v>
      </c>
      <c r="I39" s="3">
        <f t="shared" si="6"/>
        <v>5564.5379310344833</v>
      </c>
      <c r="J39" t="s">
        <v>15</v>
      </c>
      <c r="K39" t="s">
        <v>25</v>
      </c>
      <c r="L39">
        <v>100000</v>
      </c>
      <c r="M39" t="str">
        <f t="shared" si="7"/>
        <v>Y</v>
      </c>
      <c r="N39" t="str">
        <f t="shared" si="8"/>
        <v>GM00SLVBLU019</v>
      </c>
    </row>
    <row r="40" spans="1:14" x14ac:dyDescent="0.2">
      <c r="A40" t="s">
        <v>73</v>
      </c>
      <c r="B40" t="str">
        <f t="shared" si="0"/>
        <v>FD</v>
      </c>
      <c r="C40" t="e">
        <f t="shared" si="1"/>
        <v>#N/A</v>
      </c>
      <c r="D40" t="str">
        <f t="shared" si="2"/>
        <v>FCS</v>
      </c>
      <c r="E40" t="e">
        <f t="shared" si="3"/>
        <v>#N/A</v>
      </c>
      <c r="F40" t="str">
        <f t="shared" si="4"/>
        <v>06</v>
      </c>
      <c r="G40">
        <f t="shared" si="5"/>
        <v>8</v>
      </c>
      <c r="H40" s="3">
        <v>46311.4</v>
      </c>
      <c r="I40" s="3">
        <f t="shared" si="6"/>
        <v>5448.4000000000005</v>
      </c>
      <c r="J40" t="s">
        <v>55</v>
      </c>
      <c r="K40" t="s">
        <v>27</v>
      </c>
      <c r="L40">
        <v>75000</v>
      </c>
      <c r="M40" t="str">
        <f t="shared" si="7"/>
        <v>Y</v>
      </c>
      <c r="N40" t="str">
        <f t="shared" si="8"/>
        <v>FD06FCSGRE006</v>
      </c>
    </row>
    <row r="41" spans="1:14" x14ac:dyDescent="0.2">
      <c r="A41" t="s">
        <v>74</v>
      </c>
      <c r="B41" t="str">
        <f t="shared" si="0"/>
        <v>TY</v>
      </c>
      <c r="C41" t="e">
        <f t="shared" si="1"/>
        <v>#N/A</v>
      </c>
      <c r="D41" t="str">
        <f t="shared" si="2"/>
        <v>CAM</v>
      </c>
      <c r="E41" t="e">
        <f t="shared" si="3"/>
        <v>#N/A</v>
      </c>
      <c r="F41" t="str">
        <f t="shared" si="4"/>
        <v>02</v>
      </c>
      <c r="G41">
        <f t="shared" si="5"/>
        <v>12</v>
      </c>
      <c r="H41" s="3">
        <v>67829.100000000006</v>
      </c>
      <c r="I41" s="3">
        <f t="shared" si="6"/>
        <v>5426.3280000000004</v>
      </c>
      <c r="J41" t="s">
        <v>21</v>
      </c>
      <c r="K41" t="s">
        <v>22</v>
      </c>
      <c r="L41">
        <v>100000</v>
      </c>
      <c r="M41" t="str">
        <f t="shared" si="7"/>
        <v>Y</v>
      </c>
      <c r="N41" t="str">
        <f t="shared" si="8"/>
        <v>TY02CAMBLA023</v>
      </c>
    </row>
    <row r="42" spans="1:14" x14ac:dyDescent="0.2">
      <c r="A42" t="s">
        <v>75</v>
      </c>
      <c r="B42" t="str">
        <f t="shared" si="0"/>
        <v>CR</v>
      </c>
      <c r="C42" t="e">
        <f t="shared" si="1"/>
        <v>#N/A</v>
      </c>
      <c r="D42" t="str">
        <f t="shared" si="2"/>
        <v>CAR</v>
      </c>
      <c r="E42" t="e">
        <f t="shared" si="3"/>
        <v>#N/A</v>
      </c>
      <c r="F42" t="str">
        <f t="shared" si="4"/>
        <v>00</v>
      </c>
      <c r="G42">
        <f t="shared" si="5"/>
        <v>14</v>
      </c>
      <c r="H42" s="3">
        <v>77243.100000000006</v>
      </c>
      <c r="I42" s="3">
        <f t="shared" si="6"/>
        <v>5327.1103448275862</v>
      </c>
      <c r="J42" t="s">
        <v>21</v>
      </c>
      <c r="K42" t="s">
        <v>68</v>
      </c>
      <c r="L42">
        <v>75000</v>
      </c>
      <c r="M42" t="str">
        <f t="shared" si="7"/>
        <v>Not Covered</v>
      </c>
      <c r="N42" t="str">
        <f t="shared" si="8"/>
        <v>CR00CARBLA046</v>
      </c>
    </row>
    <row r="43" spans="1:14" x14ac:dyDescent="0.2">
      <c r="A43" t="s">
        <v>76</v>
      </c>
      <c r="B43" t="str">
        <f t="shared" si="0"/>
        <v>HO</v>
      </c>
      <c r="C43" t="e">
        <f t="shared" si="1"/>
        <v>#N/A</v>
      </c>
      <c r="D43" t="str">
        <f t="shared" si="2"/>
        <v>CIV</v>
      </c>
      <c r="E43" t="e">
        <f t="shared" si="3"/>
        <v>#N/A</v>
      </c>
      <c r="F43" t="str">
        <f t="shared" si="4"/>
        <v>99</v>
      </c>
      <c r="G43">
        <f t="shared" si="5"/>
        <v>15</v>
      </c>
      <c r="H43" s="3">
        <v>82374</v>
      </c>
      <c r="I43" s="3">
        <f t="shared" si="6"/>
        <v>5314.4516129032254</v>
      </c>
      <c r="J43" t="s">
        <v>18</v>
      </c>
      <c r="K43" t="s">
        <v>36</v>
      </c>
      <c r="L43">
        <v>75000</v>
      </c>
      <c r="M43" t="str">
        <f t="shared" si="7"/>
        <v>Not Covered</v>
      </c>
      <c r="N43" t="str">
        <f t="shared" si="8"/>
        <v>HO99CIVWHI030</v>
      </c>
    </row>
    <row r="44" spans="1:14" x14ac:dyDescent="0.2">
      <c r="A44" t="s">
        <v>77</v>
      </c>
      <c r="B44" t="str">
        <f t="shared" si="0"/>
        <v>FD</v>
      </c>
      <c r="C44" t="e">
        <f t="shared" si="1"/>
        <v>#N/A</v>
      </c>
      <c r="D44" t="str">
        <f t="shared" si="2"/>
        <v>MTG</v>
      </c>
      <c r="E44" t="e">
        <f t="shared" si="3"/>
        <v>#N/A</v>
      </c>
      <c r="F44" t="str">
        <f t="shared" si="4"/>
        <v>06</v>
      </c>
      <c r="G44">
        <f t="shared" si="5"/>
        <v>8</v>
      </c>
      <c r="H44" s="3">
        <v>44974.8</v>
      </c>
      <c r="I44" s="3">
        <f t="shared" si="6"/>
        <v>5291.1529411764714</v>
      </c>
      <c r="J44" t="s">
        <v>18</v>
      </c>
      <c r="K44" t="s">
        <v>38</v>
      </c>
      <c r="L44">
        <v>50000</v>
      </c>
      <c r="M44" t="str">
        <f t="shared" si="7"/>
        <v>Y</v>
      </c>
      <c r="N44" t="str">
        <f t="shared" si="8"/>
        <v>FD06MTGWHI002</v>
      </c>
    </row>
    <row r="45" spans="1:14" x14ac:dyDescent="0.2">
      <c r="A45" t="s">
        <v>78</v>
      </c>
      <c r="B45" t="str">
        <f t="shared" si="0"/>
        <v>HO</v>
      </c>
      <c r="C45" t="e">
        <f t="shared" si="1"/>
        <v>#N/A</v>
      </c>
      <c r="D45" t="str">
        <f t="shared" si="2"/>
        <v>CIV</v>
      </c>
      <c r="E45" t="e">
        <f t="shared" si="3"/>
        <v>#N/A</v>
      </c>
      <c r="F45" t="str">
        <f t="shared" si="4"/>
        <v>01</v>
      </c>
      <c r="G45">
        <f t="shared" si="5"/>
        <v>13</v>
      </c>
      <c r="H45" s="3">
        <v>69891.899999999994</v>
      </c>
      <c r="I45" s="3">
        <f t="shared" si="6"/>
        <v>5177.177777777777</v>
      </c>
      <c r="J45" t="s">
        <v>15</v>
      </c>
      <c r="K45" t="s">
        <v>68</v>
      </c>
      <c r="L45">
        <v>75000</v>
      </c>
      <c r="M45" t="str">
        <f t="shared" si="7"/>
        <v>Y</v>
      </c>
      <c r="N45" t="str">
        <f t="shared" si="8"/>
        <v>HO01CIVBLU031</v>
      </c>
    </row>
    <row r="46" spans="1:14" x14ac:dyDescent="0.2">
      <c r="A46" t="s">
        <v>79</v>
      </c>
      <c r="B46" t="str">
        <f t="shared" si="0"/>
        <v>GM</v>
      </c>
      <c r="C46" t="e">
        <f t="shared" si="1"/>
        <v>#N/A</v>
      </c>
      <c r="D46" t="str">
        <f t="shared" si="2"/>
        <v>CMR</v>
      </c>
      <c r="E46" t="e">
        <f t="shared" si="3"/>
        <v>#N/A</v>
      </c>
      <c r="F46" t="str">
        <f t="shared" si="4"/>
        <v>09</v>
      </c>
      <c r="G46">
        <f t="shared" si="5"/>
        <v>5</v>
      </c>
      <c r="H46" s="3">
        <v>28464.799999999999</v>
      </c>
      <c r="I46" s="3">
        <f t="shared" si="6"/>
        <v>5175.4181818181814</v>
      </c>
      <c r="J46" t="s">
        <v>18</v>
      </c>
      <c r="K46" t="s">
        <v>30</v>
      </c>
      <c r="L46">
        <v>100000</v>
      </c>
      <c r="M46" t="str">
        <f t="shared" si="7"/>
        <v>Y</v>
      </c>
      <c r="N46" t="str">
        <f t="shared" si="8"/>
        <v>GM09CMRWHI014</v>
      </c>
    </row>
    <row r="47" spans="1:14" x14ac:dyDescent="0.2">
      <c r="A47" t="s">
        <v>80</v>
      </c>
      <c r="B47" t="str">
        <f t="shared" si="0"/>
        <v>TY</v>
      </c>
      <c r="C47" t="e">
        <f t="shared" si="1"/>
        <v>#N/A</v>
      </c>
      <c r="D47" t="str">
        <f t="shared" si="2"/>
        <v>COR</v>
      </c>
      <c r="E47" t="e">
        <f t="shared" si="3"/>
        <v>#N/A</v>
      </c>
      <c r="F47" t="str">
        <f t="shared" si="4"/>
        <v>02</v>
      </c>
      <c r="G47">
        <f t="shared" si="5"/>
        <v>12</v>
      </c>
      <c r="H47" s="3">
        <v>64467.4</v>
      </c>
      <c r="I47" s="3">
        <f t="shared" si="6"/>
        <v>5157.3919999999998</v>
      </c>
      <c r="J47" t="s">
        <v>81</v>
      </c>
      <c r="K47" t="s">
        <v>61</v>
      </c>
      <c r="L47">
        <v>100000</v>
      </c>
      <c r="M47" t="str">
        <f t="shared" si="7"/>
        <v>Y</v>
      </c>
      <c r="N47" t="str">
        <f t="shared" si="8"/>
        <v>TY02CORRED025</v>
      </c>
    </row>
    <row r="48" spans="1:14" x14ac:dyDescent="0.2">
      <c r="A48" t="s">
        <v>82</v>
      </c>
      <c r="B48" t="str">
        <f t="shared" si="0"/>
        <v>CR</v>
      </c>
      <c r="C48" t="e">
        <f t="shared" si="1"/>
        <v>#N/A</v>
      </c>
      <c r="D48" t="str">
        <f t="shared" si="2"/>
        <v>CAR</v>
      </c>
      <c r="E48" t="e">
        <f t="shared" si="3"/>
        <v>#N/A</v>
      </c>
      <c r="F48" t="str">
        <f t="shared" si="4"/>
        <v>99</v>
      </c>
      <c r="G48">
        <f t="shared" si="5"/>
        <v>15</v>
      </c>
      <c r="H48" s="3">
        <v>79420.600000000006</v>
      </c>
      <c r="I48" s="3">
        <f t="shared" si="6"/>
        <v>5123.9096774193549</v>
      </c>
      <c r="J48" t="s">
        <v>55</v>
      </c>
      <c r="K48" t="s">
        <v>32</v>
      </c>
      <c r="L48">
        <v>75000</v>
      </c>
      <c r="M48" t="str">
        <f t="shared" si="7"/>
        <v>Not Covered</v>
      </c>
      <c r="N48" t="str">
        <f t="shared" si="8"/>
        <v>CR99CARGRE045</v>
      </c>
    </row>
    <row r="49" spans="1:14" x14ac:dyDescent="0.2">
      <c r="A49" t="s">
        <v>83</v>
      </c>
      <c r="B49" t="str">
        <f t="shared" si="0"/>
        <v>HO</v>
      </c>
      <c r="C49" t="e">
        <f t="shared" si="1"/>
        <v>#N/A</v>
      </c>
      <c r="D49" t="str">
        <f t="shared" si="2"/>
        <v>ODY</v>
      </c>
      <c r="E49" t="e">
        <f t="shared" si="3"/>
        <v>#N/A</v>
      </c>
      <c r="F49" t="str">
        <f t="shared" si="4"/>
        <v>01</v>
      </c>
      <c r="G49">
        <f t="shared" si="5"/>
        <v>13</v>
      </c>
      <c r="H49" s="3">
        <v>68658.899999999994</v>
      </c>
      <c r="I49" s="3">
        <f t="shared" si="6"/>
        <v>5085.844444444444</v>
      </c>
      <c r="J49" t="s">
        <v>21</v>
      </c>
      <c r="K49" t="s">
        <v>22</v>
      </c>
      <c r="L49">
        <v>100000</v>
      </c>
      <c r="M49" t="str">
        <f t="shared" si="7"/>
        <v>Y</v>
      </c>
      <c r="N49" t="str">
        <f t="shared" si="8"/>
        <v>HO01ODYBLA040</v>
      </c>
    </row>
    <row r="50" spans="1:14" x14ac:dyDescent="0.2">
      <c r="A50" t="s">
        <v>84</v>
      </c>
      <c r="B50" t="str">
        <f t="shared" si="0"/>
        <v>GM</v>
      </c>
      <c r="C50" t="e">
        <f t="shared" si="1"/>
        <v>#N/A</v>
      </c>
      <c r="D50" t="str">
        <f t="shared" si="2"/>
        <v>SLV</v>
      </c>
      <c r="E50" t="e">
        <f t="shared" si="3"/>
        <v>#N/A</v>
      </c>
      <c r="F50" t="str">
        <f t="shared" si="4"/>
        <v>98</v>
      </c>
      <c r="G50">
        <f t="shared" si="5"/>
        <v>16</v>
      </c>
      <c r="H50" s="3">
        <v>83162.7</v>
      </c>
      <c r="I50" s="3">
        <f t="shared" si="6"/>
        <v>5040.1636363636362</v>
      </c>
      <c r="J50" t="s">
        <v>21</v>
      </c>
      <c r="K50" t="s">
        <v>30</v>
      </c>
      <c r="L50">
        <v>100000</v>
      </c>
      <c r="M50" t="str">
        <f t="shared" si="7"/>
        <v>Y</v>
      </c>
      <c r="N50" t="str">
        <f t="shared" si="8"/>
        <v>GM98SLVBLA018</v>
      </c>
    </row>
    <row r="51" spans="1:14" x14ac:dyDescent="0.2">
      <c r="A51" t="s">
        <v>85</v>
      </c>
      <c r="B51" t="str">
        <f t="shared" si="0"/>
        <v>CR</v>
      </c>
      <c r="C51" t="e">
        <f t="shared" si="1"/>
        <v>#N/A</v>
      </c>
      <c r="D51" t="str">
        <f t="shared" si="2"/>
        <v>CAR</v>
      </c>
      <c r="E51" t="e">
        <f t="shared" si="3"/>
        <v>#N/A</v>
      </c>
      <c r="F51" t="str">
        <f t="shared" si="4"/>
        <v>04</v>
      </c>
      <c r="G51">
        <f t="shared" si="5"/>
        <v>10</v>
      </c>
      <c r="H51" s="3">
        <v>52699.4</v>
      </c>
      <c r="I51" s="3">
        <f t="shared" si="6"/>
        <v>5018.9904761904763</v>
      </c>
      <c r="J51" t="s">
        <v>81</v>
      </c>
      <c r="K51" t="s">
        <v>47</v>
      </c>
      <c r="L51">
        <v>75000</v>
      </c>
      <c r="M51" t="str">
        <f t="shared" si="7"/>
        <v>Y</v>
      </c>
      <c r="N51" t="str">
        <f t="shared" si="8"/>
        <v>CR04CARRED048</v>
      </c>
    </row>
    <row r="52" spans="1:14" x14ac:dyDescent="0.2">
      <c r="A52" t="s">
        <v>86</v>
      </c>
      <c r="B52" t="str">
        <f t="shared" si="0"/>
        <v>HO</v>
      </c>
      <c r="C52" t="e">
        <f t="shared" si="1"/>
        <v>#N/A</v>
      </c>
      <c r="D52" t="str">
        <f t="shared" si="2"/>
        <v>CIV</v>
      </c>
      <c r="E52" t="e">
        <f t="shared" si="3"/>
        <v>#N/A</v>
      </c>
      <c r="F52" t="str">
        <f t="shared" si="4"/>
        <v>10</v>
      </c>
      <c r="G52">
        <f t="shared" si="5"/>
        <v>4</v>
      </c>
      <c r="H52" s="3">
        <v>22573</v>
      </c>
      <c r="I52" s="3">
        <f t="shared" si="6"/>
        <v>5016.2222222222226</v>
      </c>
      <c r="J52" t="s">
        <v>15</v>
      </c>
      <c r="K52" t="s">
        <v>19</v>
      </c>
      <c r="L52">
        <v>75000</v>
      </c>
      <c r="M52" t="str">
        <f t="shared" si="7"/>
        <v>Y</v>
      </c>
      <c r="N52" t="str">
        <f t="shared" si="8"/>
        <v>HO10CIVBLU032</v>
      </c>
    </row>
    <row r="53" spans="1:14" x14ac:dyDescent="0.2">
      <c r="A53" t="s">
        <v>87</v>
      </c>
      <c r="B53" t="str">
        <f t="shared" si="0"/>
        <v>FD</v>
      </c>
      <c r="C53" t="e">
        <f t="shared" si="1"/>
        <v>#N/A</v>
      </c>
      <c r="D53" t="str">
        <f t="shared" si="2"/>
        <v>MTG</v>
      </c>
      <c r="E53" t="e">
        <f t="shared" si="3"/>
        <v>#N/A</v>
      </c>
      <c r="F53" t="str">
        <f t="shared" si="4"/>
        <v>06</v>
      </c>
      <c r="G53">
        <f t="shared" si="5"/>
        <v>8</v>
      </c>
      <c r="H53" s="3">
        <v>40326.800000000003</v>
      </c>
      <c r="I53" s="3">
        <f t="shared" si="6"/>
        <v>4744.3294117647065</v>
      </c>
      <c r="J53" t="s">
        <v>21</v>
      </c>
      <c r="K53" t="s">
        <v>22</v>
      </c>
      <c r="L53">
        <v>50000</v>
      </c>
      <c r="M53" t="str">
        <f t="shared" si="7"/>
        <v>Y</v>
      </c>
      <c r="N53" t="str">
        <f t="shared" si="8"/>
        <v>FD06MTGBLA001</v>
      </c>
    </row>
  </sheetData>
  <conditionalFormatting sqref="I1:I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2428-E511-5543-A32F-22F26B87ECB2}">
  <dimension ref="A3:B21"/>
  <sheetViews>
    <sheetView tabSelected="1" workbookViewId="0">
      <selection activeCell="K15" sqref="K15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88</v>
      </c>
      <c r="B3" t="s">
        <v>89</v>
      </c>
    </row>
    <row r="4" spans="1:2" x14ac:dyDescent="0.2">
      <c r="A4" s="4" t="s">
        <v>47</v>
      </c>
      <c r="B4">
        <v>144647.69999999998</v>
      </c>
    </row>
    <row r="5" spans="1:2" x14ac:dyDescent="0.2">
      <c r="A5" s="4" t="s">
        <v>34</v>
      </c>
      <c r="B5">
        <v>150656.40000000002</v>
      </c>
    </row>
    <row r="6" spans="1:2" x14ac:dyDescent="0.2">
      <c r="A6" s="4" t="s">
        <v>27</v>
      </c>
      <c r="B6">
        <v>154427.9</v>
      </c>
    </row>
    <row r="7" spans="1:2" x14ac:dyDescent="0.2">
      <c r="A7" s="4" t="s">
        <v>61</v>
      </c>
      <c r="B7">
        <v>179986</v>
      </c>
    </row>
    <row r="8" spans="1:2" x14ac:dyDescent="0.2">
      <c r="A8" s="4" t="s">
        <v>41</v>
      </c>
      <c r="B8">
        <v>143640.70000000001</v>
      </c>
    </row>
    <row r="9" spans="1:2" x14ac:dyDescent="0.2">
      <c r="A9" s="4" t="s">
        <v>32</v>
      </c>
      <c r="B9">
        <v>135078.20000000001</v>
      </c>
    </row>
    <row r="10" spans="1:2" x14ac:dyDescent="0.2">
      <c r="A10" s="4" t="s">
        <v>68</v>
      </c>
      <c r="B10">
        <v>184693.8</v>
      </c>
    </row>
    <row r="11" spans="1:2" x14ac:dyDescent="0.2">
      <c r="A11" s="4" t="s">
        <v>43</v>
      </c>
      <c r="B11">
        <v>127731.3</v>
      </c>
    </row>
    <row r="12" spans="1:2" x14ac:dyDescent="0.2">
      <c r="A12" s="4" t="s">
        <v>38</v>
      </c>
      <c r="B12">
        <v>70964.899999999994</v>
      </c>
    </row>
    <row r="13" spans="1:2" x14ac:dyDescent="0.2">
      <c r="A13" s="4" t="s">
        <v>16</v>
      </c>
      <c r="B13">
        <v>65315</v>
      </c>
    </row>
    <row r="14" spans="1:2" x14ac:dyDescent="0.2">
      <c r="A14" s="4" t="s">
        <v>36</v>
      </c>
      <c r="B14">
        <v>138561.5</v>
      </c>
    </row>
    <row r="15" spans="1:2" x14ac:dyDescent="0.2">
      <c r="A15" s="4" t="s">
        <v>30</v>
      </c>
      <c r="B15">
        <v>141229.4</v>
      </c>
    </row>
    <row r="16" spans="1:2" x14ac:dyDescent="0.2">
      <c r="A16" s="4" t="s">
        <v>22</v>
      </c>
      <c r="B16">
        <v>305432.40000000002</v>
      </c>
    </row>
    <row r="17" spans="1:2" x14ac:dyDescent="0.2">
      <c r="A17" s="4" t="s">
        <v>51</v>
      </c>
      <c r="B17">
        <v>177713.9</v>
      </c>
    </row>
    <row r="18" spans="1:2" x14ac:dyDescent="0.2">
      <c r="A18" s="4" t="s">
        <v>19</v>
      </c>
      <c r="B18">
        <v>65964.899999999994</v>
      </c>
    </row>
    <row r="19" spans="1:2" x14ac:dyDescent="0.2">
      <c r="A19" s="4" t="s">
        <v>25</v>
      </c>
      <c r="B19">
        <v>130601.59999999999</v>
      </c>
    </row>
    <row r="20" spans="1:2" x14ac:dyDescent="0.2">
      <c r="A20" s="4" t="s">
        <v>49</v>
      </c>
      <c r="B20">
        <v>19341.7</v>
      </c>
    </row>
    <row r="21" spans="1:2" x14ac:dyDescent="0.2">
      <c r="A21" s="4" t="s">
        <v>90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Car Inventory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2023-03-16T16:32:30Z</dcterms:created>
  <dcterms:modified xsi:type="dcterms:W3CDTF">2023-03-16T16:33:36Z</dcterms:modified>
</cp:coreProperties>
</file>