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1800" windowWidth="18315" windowHeight="8505"/>
  </bookViews>
  <sheets>
    <sheet name="3,4-MDPU" sheetId="1" r:id="rId1"/>
  </sheets>
  <calcPr calcId="125725"/>
</workbook>
</file>

<file path=xl/calcChain.xml><?xml version="1.0" encoding="utf-8"?>
<calcChain xmlns="http://schemas.openxmlformats.org/spreadsheetml/2006/main">
  <c r="O123" i="1"/>
  <c r="N123"/>
  <c r="M123"/>
  <c r="L123"/>
  <c r="K123"/>
  <c r="J123"/>
  <c r="I123"/>
  <c r="O122"/>
  <c r="N122"/>
  <c r="M122"/>
  <c r="L122"/>
  <c r="K122"/>
  <c r="J122"/>
  <c r="I122"/>
  <c r="O103"/>
  <c r="N103"/>
  <c r="M103"/>
  <c r="L103"/>
  <c r="K103"/>
  <c r="J103"/>
  <c r="I103"/>
  <c r="O102"/>
  <c r="N102"/>
  <c r="M102"/>
  <c r="L102"/>
  <c r="K102"/>
  <c r="J102"/>
  <c r="I102"/>
  <c r="J59"/>
  <c r="J75" s="1"/>
  <c r="I59"/>
  <c r="I75"/>
  <c r="I58"/>
  <c r="I74"/>
  <c r="O60"/>
  <c r="O76"/>
  <c r="N60"/>
  <c r="N76"/>
  <c r="M60"/>
  <c r="M76"/>
  <c r="L60"/>
  <c r="L76"/>
  <c r="K60"/>
  <c r="K76"/>
  <c r="J60"/>
  <c r="J76"/>
  <c r="I60"/>
  <c r="I76"/>
  <c r="O59"/>
  <c r="O75"/>
  <c r="N59"/>
  <c r="N75"/>
  <c r="M59"/>
  <c r="M75"/>
  <c r="L59"/>
  <c r="L75"/>
  <c r="K59"/>
  <c r="K75"/>
  <c r="O58"/>
  <c r="O74"/>
  <c r="N58"/>
  <c r="N74"/>
  <c r="M58"/>
  <c r="M74"/>
  <c r="L58"/>
  <c r="L74"/>
  <c r="K58"/>
  <c r="K74"/>
  <c r="J58"/>
  <c r="J74"/>
  <c r="J51"/>
  <c r="J67"/>
  <c r="K51"/>
  <c r="K67"/>
  <c r="L51"/>
  <c r="L67"/>
  <c r="M51"/>
  <c r="M67"/>
  <c r="N51"/>
  <c r="N67"/>
  <c r="O51"/>
  <c r="O67"/>
  <c r="J52"/>
  <c r="J68"/>
  <c r="K52"/>
  <c r="K68"/>
  <c r="L52"/>
  <c r="L68"/>
  <c r="M52"/>
  <c r="M68"/>
  <c r="N52"/>
  <c r="N68"/>
  <c r="O52"/>
  <c r="O68"/>
  <c r="J53"/>
  <c r="J69"/>
  <c r="K53"/>
  <c r="K69"/>
  <c r="L53"/>
  <c r="L69"/>
  <c r="M53"/>
  <c r="M69"/>
  <c r="N53"/>
  <c r="N69"/>
  <c r="O53"/>
  <c r="O69"/>
  <c r="I52"/>
  <c r="I68"/>
  <c r="I53"/>
  <c r="I69"/>
  <c r="I51"/>
  <c r="I67"/>
  <c r="N23"/>
  <c r="T23"/>
  <c r="AB23" s="1"/>
  <c r="Z23"/>
  <c r="AD23"/>
  <c r="O23"/>
  <c r="U23"/>
  <c r="AA23"/>
  <c r="AE23"/>
  <c r="N24"/>
  <c r="T24"/>
  <c r="AB24" s="1"/>
  <c r="Z24"/>
  <c r="AD24"/>
  <c r="O24"/>
  <c r="U24"/>
  <c r="AA24"/>
  <c r="AE24"/>
  <c r="N25"/>
  <c r="T25"/>
  <c r="AB25" s="1"/>
  <c r="Z25"/>
  <c r="AD25"/>
  <c r="O25"/>
  <c r="U25"/>
  <c r="AA25"/>
  <c r="AE25"/>
  <c r="N26"/>
  <c r="T26"/>
  <c r="AB26" s="1"/>
  <c r="Z26"/>
  <c r="AD26"/>
  <c r="O26"/>
  <c r="U26"/>
  <c r="AA26"/>
  <c r="AE26"/>
  <c r="N27"/>
  <c r="T27"/>
  <c r="AB27" s="1"/>
  <c r="Z27"/>
  <c r="AD27"/>
  <c r="O27"/>
  <c r="U27"/>
  <c r="AA27"/>
  <c r="AE27"/>
  <c r="N28"/>
  <c r="T28"/>
  <c r="AB28" s="1"/>
  <c r="Z28"/>
  <c r="AD28"/>
  <c r="O28"/>
  <c r="U28"/>
  <c r="AA28"/>
  <c r="AE28"/>
  <c r="O22"/>
  <c r="U22"/>
  <c r="AC22" s="1"/>
  <c r="AA22"/>
  <c r="AE22"/>
  <c r="N22"/>
  <c r="T22"/>
  <c r="Z22"/>
  <c r="AD22"/>
  <c r="AC23"/>
  <c r="AC24"/>
  <c r="AC25"/>
  <c r="AC26"/>
  <c r="AC27"/>
  <c r="AC28"/>
  <c r="AB22"/>
</calcChain>
</file>

<file path=xl/sharedStrings.xml><?xml version="1.0" encoding="utf-8"?>
<sst xmlns="http://schemas.openxmlformats.org/spreadsheetml/2006/main" count="432" uniqueCount="232">
  <si>
    <r>
      <t>Additive concentration of 3,4-MDPU (%</t>
    </r>
    <r>
      <rPr>
        <sz val="9"/>
        <rFont val="Arial"/>
        <family val="2"/>
      </rPr>
      <t>)</t>
    </r>
    <phoneticPr fontId="4"/>
  </si>
  <si>
    <t>1.5 ± 0.6</t>
  </si>
  <si>
    <t xml:space="preserve">22.6 ± 6.6 </t>
  </si>
  <si>
    <t xml:space="preserve">1.4 ± 0.6 </t>
  </si>
  <si>
    <t>22.2 ± 7.6</t>
  </si>
  <si>
    <t xml:space="preserve">21.3 ± 6.1 </t>
  </si>
  <si>
    <t>1.4 ± 0.7</t>
  </si>
  <si>
    <t xml:space="preserve">23.1 ± 3.8 </t>
  </si>
  <si>
    <t xml:space="preserve">1.5 ± 0.7 </t>
  </si>
  <si>
    <t xml:space="preserve">19.4 ± 6.4 </t>
  </si>
  <si>
    <t>1.5 ± 0.8</t>
  </si>
  <si>
    <t>19.6 ± 5.8</t>
  </si>
  <si>
    <t xml:space="preserve">20.2 ± 5.9 </t>
  </si>
  <si>
    <t>47 ± 6.1 a,b</t>
    <phoneticPr fontId="3"/>
  </si>
  <si>
    <t>56 ± 4.0 a,b</t>
    <phoneticPr fontId="3"/>
  </si>
  <si>
    <t>52 ± 4.0 a,b</t>
    <phoneticPr fontId="3"/>
  </si>
  <si>
    <t>49 ± 6.1 a,b</t>
    <phoneticPr fontId="3"/>
  </si>
  <si>
    <t>Survival (%)</t>
  </si>
  <si>
    <t>Rooting (%)</t>
  </si>
  <si>
    <t>Number of roots</t>
    <phoneticPr fontId="3"/>
  </si>
  <si>
    <t>Length of root (cm)</t>
    <phoneticPr fontId="3"/>
  </si>
  <si>
    <t>replicate2</t>
  </si>
  <si>
    <t>replicate3</t>
  </si>
  <si>
    <t>replicate 1</t>
    <phoneticPr fontId="3"/>
  </si>
  <si>
    <t>replicate 2</t>
    <phoneticPr fontId="3"/>
  </si>
  <si>
    <t xml:space="preserve">replicate 3 </t>
    <phoneticPr fontId="3"/>
  </si>
  <si>
    <r>
      <t>（</t>
    </r>
    <r>
      <rPr>
        <sz val="11"/>
        <rFont val="Arial"/>
        <family val="2"/>
      </rPr>
      <t>A</t>
    </r>
    <r>
      <rPr>
        <sz val="11"/>
        <rFont val="ＭＳ Ｐゴシック"/>
        <family val="3"/>
        <charset val="128"/>
      </rPr>
      <t>）</t>
    </r>
    <phoneticPr fontId="3"/>
  </si>
  <si>
    <r>
      <t>（</t>
    </r>
    <r>
      <rPr>
        <sz val="11"/>
        <rFont val="Arial"/>
        <family val="2"/>
      </rPr>
      <t>B</t>
    </r>
    <r>
      <rPr>
        <sz val="11"/>
        <rFont val="ＭＳ Ｐゴシック"/>
        <family val="3"/>
        <charset val="128"/>
      </rPr>
      <t>）</t>
    </r>
    <phoneticPr fontId="3"/>
  </si>
  <si>
    <r>
      <t>（</t>
    </r>
    <r>
      <rPr>
        <sz val="11"/>
        <rFont val="Arial"/>
        <family val="2"/>
      </rPr>
      <t>C</t>
    </r>
    <r>
      <rPr>
        <sz val="11"/>
        <rFont val="ＭＳ Ｐゴシック"/>
        <family val="3"/>
        <charset val="128"/>
      </rPr>
      <t>）</t>
    </r>
    <phoneticPr fontId="3"/>
  </si>
  <si>
    <r>
      <t>（</t>
    </r>
    <r>
      <rPr>
        <sz val="11"/>
        <rFont val="Arial"/>
        <family val="2"/>
      </rPr>
      <t>B</t>
    </r>
    <r>
      <rPr>
        <sz val="11"/>
        <rFont val="ＭＳ Ｐゴシック"/>
        <family val="3"/>
        <charset val="128"/>
      </rPr>
      <t>）</t>
    </r>
    <r>
      <rPr>
        <sz val="11"/>
        <rFont val="Arial"/>
        <family val="2"/>
      </rPr>
      <t>/</t>
    </r>
    <r>
      <rPr>
        <sz val="11"/>
        <rFont val="ＭＳ Ｐゴシック"/>
        <family val="3"/>
        <charset val="128"/>
      </rPr>
      <t>（</t>
    </r>
    <r>
      <rPr>
        <sz val="11"/>
        <rFont val="Arial"/>
        <family val="2"/>
      </rPr>
      <t>A</t>
    </r>
    <r>
      <rPr>
        <sz val="11"/>
        <rFont val="ＭＳ Ｐゴシック"/>
        <family val="3"/>
        <charset val="128"/>
      </rPr>
      <t>）</t>
    </r>
    <phoneticPr fontId="3"/>
  </si>
  <si>
    <r>
      <t>（</t>
    </r>
    <r>
      <rPr>
        <sz val="11"/>
        <rFont val="Arial"/>
        <family val="2"/>
      </rPr>
      <t>C</t>
    </r>
    <r>
      <rPr>
        <sz val="11"/>
        <rFont val="ＭＳ Ｐゴシック"/>
        <family val="3"/>
        <charset val="128"/>
      </rPr>
      <t>）</t>
    </r>
    <r>
      <rPr>
        <sz val="11"/>
        <rFont val="Arial"/>
        <family val="2"/>
      </rPr>
      <t>/</t>
    </r>
    <r>
      <rPr>
        <sz val="11"/>
        <rFont val="ＭＳ Ｐゴシック"/>
        <family val="3"/>
        <charset val="128"/>
      </rPr>
      <t>（</t>
    </r>
    <r>
      <rPr>
        <sz val="11"/>
        <rFont val="Arial"/>
        <family val="2"/>
      </rPr>
      <t>A</t>
    </r>
    <r>
      <rPr>
        <sz val="11"/>
        <rFont val="ＭＳ Ｐゴシック"/>
        <family val="3"/>
        <charset val="128"/>
      </rPr>
      <t>）</t>
    </r>
    <phoneticPr fontId="3"/>
  </si>
  <si>
    <t>Concentration</t>
    <phoneticPr fontId="3"/>
  </si>
  <si>
    <t xml:space="preserve">Number of cutting </t>
    <phoneticPr fontId="3"/>
  </si>
  <si>
    <t>Number of cuttings (survival)</t>
    <phoneticPr fontId="3"/>
  </si>
  <si>
    <t>Number of cuttings (rooting)</t>
    <phoneticPr fontId="3"/>
  </si>
  <si>
    <r>
      <t>Survival</t>
    </r>
    <r>
      <rPr>
        <sz val="11"/>
        <rFont val="ＭＳ Ｐゴシック"/>
        <family val="3"/>
        <charset val="128"/>
      </rPr>
      <t>（％）</t>
    </r>
    <phoneticPr fontId="3"/>
  </si>
  <si>
    <r>
      <t>Rooting</t>
    </r>
    <r>
      <rPr>
        <sz val="11"/>
        <rFont val="ＭＳ Ｐゴシック"/>
        <family val="3"/>
        <charset val="128"/>
      </rPr>
      <t>（％）</t>
    </r>
    <phoneticPr fontId="3"/>
  </si>
  <si>
    <t>Urea free</t>
    <phoneticPr fontId="3"/>
  </si>
  <si>
    <t>Urea</t>
    <phoneticPr fontId="3"/>
  </si>
  <si>
    <t>Average</t>
    <phoneticPr fontId="3"/>
  </si>
  <si>
    <t>SD</t>
    <phoneticPr fontId="3"/>
  </si>
  <si>
    <t>Survival %</t>
    <phoneticPr fontId="3"/>
  </si>
  <si>
    <t>Concentration</t>
    <phoneticPr fontId="3"/>
  </si>
  <si>
    <t>replicate1</t>
    <phoneticPr fontId="3"/>
  </si>
  <si>
    <t>Rooting %</t>
    <phoneticPr fontId="3"/>
  </si>
  <si>
    <t>decimal fraction</t>
    <phoneticPr fontId="3"/>
  </si>
  <si>
    <t>angular transformation</t>
  </si>
  <si>
    <t xml:space="preserve"> </t>
  </si>
  <si>
    <t>A</t>
  </si>
  <si>
    <t>|q|</t>
  </si>
  <si>
    <t>p</t>
  </si>
  <si>
    <t>ANOVA</t>
    <phoneticPr fontId="3"/>
  </si>
  <si>
    <t>degrees of freedom</t>
  </si>
  <si>
    <t>F Value</t>
    <phoneticPr fontId="3"/>
  </si>
  <si>
    <t>p Value</t>
    <phoneticPr fontId="3"/>
  </si>
  <si>
    <t>Sum</t>
    <phoneticPr fontId="3"/>
  </si>
  <si>
    <t xml:space="preserve"> residual</t>
  </si>
  <si>
    <t>sum of squares</t>
  </si>
  <si>
    <t>mean square</t>
  </si>
  <si>
    <t>D vs A</t>
    <phoneticPr fontId="3"/>
  </si>
  <si>
    <t>D vs B</t>
    <phoneticPr fontId="3"/>
  </si>
  <si>
    <t>D vs C</t>
    <phoneticPr fontId="3"/>
  </si>
  <si>
    <t>D vs F</t>
    <phoneticPr fontId="3"/>
  </si>
  <si>
    <t>D vs G</t>
    <phoneticPr fontId="3"/>
  </si>
  <si>
    <t>D vs E</t>
    <phoneticPr fontId="3"/>
  </si>
  <si>
    <t>E vs A</t>
    <phoneticPr fontId="3"/>
  </si>
  <si>
    <t>E vs B</t>
    <phoneticPr fontId="3"/>
  </si>
  <si>
    <t>E vs C</t>
    <phoneticPr fontId="3"/>
  </si>
  <si>
    <t>E vs F</t>
    <phoneticPr fontId="3"/>
  </si>
  <si>
    <t>E vs G</t>
    <phoneticPr fontId="3"/>
  </si>
  <si>
    <t>G vsA</t>
    <phoneticPr fontId="3"/>
  </si>
  <si>
    <t>G vs B</t>
    <phoneticPr fontId="3"/>
  </si>
  <si>
    <t>G vs C</t>
    <phoneticPr fontId="3"/>
  </si>
  <si>
    <t>G vs F</t>
    <phoneticPr fontId="3"/>
  </si>
  <si>
    <t>F vs A</t>
    <phoneticPr fontId="3"/>
  </si>
  <si>
    <t>F vs B</t>
    <phoneticPr fontId="3"/>
  </si>
  <si>
    <t>F vs C</t>
    <phoneticPr fontId="3"/>
  </si>
  <si>
    <t>C vs A</t>
    <phoneticPr fontId="3"/>
  </si>
  <si>
    <t>C vs B</t>
    <phoneticPr fontId="3"/>
  </si>
  <si>
    <t>B vs A</t>
    <phoneticPr fontId="3"/>
  </si>
  <si>
    <t>Comparison</t>
    <phoneticPr fontId="3"/>
  </si>
  <si>
    <t>mean difference</t>
  </si>
  <si>
    <t>survival</t>
    <phoneticPr fontId="3"/>
  </si>
  <si>
    <t>Tukey multiple pairwise comparison</t>
    <phoneticPr fontId="3"/>
  </si>
  <si>
    <t>95% confidence limit</t>
    <phoneticPr fontId="3"/>
  </si>
  <si>
    <r>
      <t xml:space="preserve">5.9321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32.003</t>
    </r>
  </si>
  <si>
    <r>
      <t xml:space="preserve">2.8475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28.918</t>
    </r>
  </si>
  <si>
    <r>
      <t xml:space="preserve">0.51201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26.583</t>
    </r>
  </si>
  <si>
    <r>
      <t xml:space="preserve">-3.5939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22.477</t>
    </r>
  </si>
  <si>
    <r>
      <t xml:space="preserve">-3.7296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22.341</t>
    </r>
  </si>
  <si>
    <r>
      <t xml:space="preserve">-8.0244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18.047</t>
    </r>
  </si>
  <si>
    <r>
      <t xml:space="preserve">0.92105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26.992</t>
    </r>
  </si>
  <si>
    <r>
      <t xml:space="preserve">-2.1635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23.907</t>
    </r>
  </si>
  <si>
    <r>
      <t xml:space="preserve">-4.499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21.572</t>
    </r>
  </si>
  <si>
    <r>
      <t xml:space="preserve">-8.6049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17.466</t>
    </r>
  </si>
  <si>
    <r>
      <t xml:space="preserve">-8.7406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17.33</t>
    </r>
  </si>
  <si>
    <r>
      <t xml:space="preserve">-3.3738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22.697</t>
    </r>
  </si>
  <si>
    <r>
      <t xml:space="preserve">-6.4584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19.613</t>
    </r>
  </si>
  <si>
    <r>
      <t xml:space="preserve">-8.7939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17.277</t>
    </r>
  </si>
  <si>
    <r>
      <t xml:space="preserve">-12.9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13.171</t>
    </r>
  </si>
  <si>
    <r>
      <t xml:space="preserve">-3.5095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22.561</t>
    </r>
  </si>
  <si>
    <r>
      <t xml:space="preserve">-6.5941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19.477</t>
    </r>
  </si>
  <si>
    <r>
      <t xml:space="preserve">-8.9296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17.141</t>
    </r>
  </si>
  <si>
    <r>
      <t xml:space="preserve">-7.6154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18.456</t>
    </r>
  </si>
  <si>
    <r>
      <t xml:space="preserve">-10.7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15.371</t>
    </r>
  </si>
  <si>
    <r>
      <t xml:space="preserve">-9.9509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16.12</t>
    </r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</si>
  <si>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</si>
  <si>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</si>
  <si>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</si>
  <si>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</si>
  <si>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</si>
  <si>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</si>
  <si>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</si>
  <si>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rooting</t>
    <phoneticPr fontId="3"/>
  </si>
  <si>
    <t>F vs G</t>
    <phoneticPr fontId="3"/>
  </si>
  <si>
    <t>G vs A</t>
    <phoneticPr fontId="3"/>
  </si>
  <si>
    <t>B vs C</t>
    <phoneticPr fontId="3"/>
  </si>
  <si>
    <t>A vs C</t>
    <phoneticPr fontId="3"/>
  </si>
  <si>
    <r>
      <t xml:space="preserve">2.3706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20.862</t>
    </r>
  </si>
  <si>
    <r>
      <t xml:space="preserve">0.052611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18.544</t>
    </r>
  </si>
  <si>
    <r>
      <t xml:space="preserve">-0.71154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17.78</t>
    </r>
  </si>
  <si>
    <r>
      <t xml:space="preserve">-1.4881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17.003</t>
    </r>
  </si>
  <si>
    <r>
      <t xml:space="preserve">-3.0189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15.472</t>
    </r>
  </si>
  <si>
    <r>
      <t xml:space="preserve">-5.3238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13.167</t>
    </r>
  </si>
  <si>
    <r>
      <t xml:space="preserve">-1.5513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16.94</t>
    </r>
  </si>
  <si>
    <r>
      <t xml:space="preserve">-3.8692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14.622</t>
    </r>
  </si>
  <si>
    <r>
      <t xml:space="preserve">-4.6334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13.858</t>
    </r>
  </si>
  <si>
    <r>
      <t xml:space="preserve">-5.41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13.081</t>
    </r>
  </si>
  <si>
    <r>
      <t xml:space="preserve">-6.9407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11.551</t>
    </r>
  </si>
  <si>
    <r>
      <t xml:space="preserve">-3.8562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14.635</t>
    </r>
  </si>
  <si>
    <r>
      <t xml:space="preserve">-6.1741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12.317</t>
    </r>
  </si>
  <si>
    <r>
      <t xml:space="preserve">-6.9383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11.553</t>
    </r>
  </si>
  <si>
    <r>
      <t xml:space="preserve">-7.7149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10.776</t>
    </r>
  </si>
  <si>
    <r>
      <t xml:space="preserve">-5.3869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13.104</t>
    </r>
  </si>
  <si>
    <r>
      <t xml:space="preserve">-7.7049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10.786</t>
    </r>
  </si>
  <si>
    <r>
      <t xml:space="preserve">-8.469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10.022</t>
    </r>
  </si>
  <si>
    <r>
      <t xml:space="preserve">-6.1635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12.328</t>
    </r>
  </si>
  <si>
    <r>
      <t xml:space="preserve">-8.4815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10.01</t>
    </r>
  </si>
  <si>
    <r>
      <t xml:space="preserve">-6.9277 </t>
    </r>
    <r>
      <rPr>
        <sz val="11"/>
        <color indexed="8"/>
        <rFont val="ＭＳ Ｐゴシック"/>
        <family val="3"/>
        <charset val="128"/>
      </rPr>
      <t>から</t>
    </r>
    <r>
      <rPr>
        <sz val="11"/>
        <color indexed="8"/>
        <rFont val="Arial"/>
        <family val="2"/>
      </rPr>
      <t xml:space="preserve"> 11.564</t>
    </r>
  </si>
  <si>
    <t>a</t>
    <phoneticPr fontId="3"/>
  </si>
  <si>
    <t>b</t>
    <phoneticPr fontId="3"/>
  </si>
  <si>
    <t>c</t>
    <phoneticPr fontId="3"/>
  </si>
  <si>
    <t>d</t>
    <phoneticPr fontId="3"/>
  </si>
  <si>
    <t>53 ± 6.1 a,b</t>
    <phoneticPr fontId="3"/>
  </si>
  <si>
    <t>59 ± 4.6 a,c</t>
    <phoneticPr fontId="3"/>
  </si>
  <si>
    <t>63 ± 2.3 a,c</t>
    <phoneticPr fontId="3"/>
  </si>
  <si>
    <t>83 ± 8.3 d</t>
    <phoneticPr fontId="3"/>
  </si>
  <si>
    <t>76 ± 8.0 c,d</t>
    <phoneticPr fontId="3"/>
  </si>
  <si>
    <t>69 ± 6.9 b,c,d</t>
    <phoneticPr fontId="3"/>
  </si>
  <si>
    <t>69 ± 10.1 b,c,d</t>
    <phoneticPr fontId="3"/>
  </si>
  <si>
    <t>48 ± 6.9 b,c</t>
    <phoneticPr fontId="3"/>
  </si>
  <si>
    <t>43 ± 6.1 a,b</t>
    <phoneticPr fontId="3"/>
  </si>
  <si>
    <t>63 ± 6.1 c</t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</si>
  <si>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</si>
  <si>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</si>
  <si>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</si>
  <si>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</si>
  <si>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</si>
  <si>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</si>
  <si>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</si>
  <si>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Concentration</t>
    <phoneticPr fontId="3"/>
  </si>
  <si>
    <t>replicate</t>
    <phoneticPr fontId="3"/>
  </si>
  <si>
    <t xml:space="preserve">Average </t>
    <phoneticPr fontId="3"/>
  </si>
  <si>
    <t>S.D.</t>
    <phoneticPr fontId="3"/>
  </si>
  <si>
    <t>Length of roots</t>
    <phoneticPr fontId="3"/>
  </si>
  <si>
    <t>-0.63385 から 0.90052</t>
  </si>
  <si>
    <t>-0.70052 から 0.83385</t>
  </si>
  <si>
    <t>-0.76719 から 0.76719</t>
  </si>
  <si>
    <t>E vs C</t>
    <phoneticPr fontId="3"/>
  </si>
  <si>
    <t>E vs D</t>
    <phoneticPr fontId="3"/>
  </si>
  <si>
    <t>E vs B</t>
    <phoneticPr fontId="3"/>
  </si>
  <si>
    <t>E vs G</t>
    <phoneticPr fontId="3"/>
  </si>
  <si>
    <t>E vs A</t>
    <phoneticPr fontId="3"/>
  </si>
  <si>
    <t>E vs F</t>
    <phoneticPr fontId="3"/>
  </si>
  <si>
    <t>F vs C</t>
    <phoneticPr fontId="3"/>
  </si>
  <si>
    <t>F vs D</t>
    <phoneticPr fontId="3"/>
  </si>
  <si>
    <t>F vs B</t>
    <phoneticPr fontId="3"/>
  </si>
  <si>
    <t>F vs G</t>
    <phoneticPr fontId="3"/>
  </si>
  <si>
    <t>F vs A</t>
    <phoneticPr fontId="3"/>
  </si>
  <si>
    <t>A vs C</t>
    <phoneticPr fontId="3"/>
  </si>
  <si>
    <t>A vs D</t>
    <phoneticPr fontId="3"/>
  </si>
  <si>
    <t>A vs B</t>
    <phoneticPr fontId="3"/>
  </si>
  <si>
    <t>A vs G</t>
    <phoneticPr fontId="3"/>
  </si>
  <si>
    <t>G vs C</t>
    <phoneticPr fontId="3"/>
  </si>
  <si>
    <t>G vs D</t>
    <phoneticPr fontId="3"/>
  </si>
  <si>
    <t>G vs B</t>
    <phoneticPr fontId="3"/>
  </si>
  <si>
    <t>B vs C</t>
    <phoneticPr fontId="3"/>
  </si>
  <si>
    <t>B vs D</t>
    <phoneticPr fontId="3"/>
  </si>
  <si>
    <t>D vs C</t>
    <phoneticPr fontId="3"/>
  </si>
  <si>
    <t>Number of roots</t>
    <phoneticPr fontId="3"/>
  </si>
  <si>
    <t>Number of roots</t>
    <phoneticPr fontId="3"/>
  </si>
  <si>
    <t>-2.9847 から 10.451</t>
  </si>
  <si>
    <t>-3.1847 から 10.251</t>
  </si>
  <si>
    <t>-3.818 から 9.618</t>
  </si>
  <si>
    <t>-4.8513 から 8.5847</t>
  </si>
  <si>
    <t>-5.818 から 7.618</t>
  </si>
  <si>
    <t>-6.1513 から 7.2847</t>
  </si>
  <si>
    <t>-3.5513 から 9.8847</t>
  </si>
  <si>
    <t>-3.7513 から 9.6847</t>
  </si>
  <si>
    <t>-4.3847 から 9.0513</t>
  </si>
  <si>
    <t>-5.418 から 8.018</t>
  </si>
  <si>
    <t>-6.3847 から 7.0513</t>
  </si>
  <si>
    <t>-3.8847 から 9.5513</t>
  </si>
  <si>
    <t>-4.0847 から 9.3513</t>
  </si>
  <si>
    <t>-4.718 から 8.718</t>
  </si>
  <si>
    <t>-5.7513 から 7.6847</t>
  </si>
  <si>
    <t>-5.0513 から 8.3847</t>
  </si>
  <si>
    <t>-5.6847 から 7.7513</t>
  </si>
  <si>
    <t>-5.8847 から 7.5513</t>
  </si>
  <si>
    <t>-6.0847 から 7.3513</t>
  </si>
  <si>
    <t>-6.518 から 6.918</t>
  </si>
  <si>
    <t>Length of roots</t>
    <phoneticPr fontId="3"/>
  </si>
  <si>
    <t>D vs E</t>
    <phoneticPr fontId="3"/>
  </si>
  <si>
    <t>D vs F</t>
    <phoneticPr fontId="3"/>
  </si>
  <si>
    <t>D vs G</t>
    <phoneticPr fontId="3"/>
  </si>
  <si>
    <t>D vs C</t>
    <phoneticPr fontId="3"/>
  </si>
  <si>
    <t>D vs B</t>
    <phoneticPr fontId="3"/>
  </si>
  <si>
    <t>D vs A</t>
    <phoneticPr fontId="3"/>
  </si>
  <si>
    <t>A vs E</t>
    <phoneticPr fontId="3"/>
  </si>
  <si>
    <t>A vs F</t>
    <phoneticPr fontId="3"/>
  </si>
  <si>
    <t>B vs E</t>
    <phoneticPr fontId="3"/>
  </si>
  <si>
    <t>B vs F</t>
    <phoneticPr fontId="3"/>
  </si>
  <si>
    <t>B vs G</t>
    <phoneticPr fontId="3"/>
  </si>
  <si>
    <t>C vs E</t>
    <phoneticPr fontId="3"/>
  </si>
  <si>
    <t>C vs F</t>
    <phoneticPr fontId="3"/>
  </si>
  <si>
    <t>C vs G</t>
    <phoneticPr fontId="3"/>
  </si>
  <si>
    <t>G vs E</t>
    <phoneticPr fontId="3"/>
  </si>
  <si>
    <t>G vs F</t>
    <phoneticPr fontId="3"/>
  </si>
  <si>
    <t>F vs E</t>
    <phoneticPr fontId="3"/>
  </si>
  <si>
    <r>
      <t xml:space="preserve">Table 3.  Survival and rooting efficiencies, average number of roots, and the length of the longest root of </t>
    </r>
    <r>
      <rPr>
        <b/>
        <i/>
        <sz val="12"/>
        <rFont val="Times New Roman"/>
        <family val="1"/>
      </rPr>
      <t>E. globulus</t>
    </r>
    <r>
      <rPr>
        <b/>
        <sz val="12"/>
        <rFont val="Times New Roman"/>
        <family val="1"/>
      </rPr>
      <t xml:space="preserve"> cuttings treated with different concentrations of 3,4-MDPU combined with  0.8% IBA.</t>
    </r>
    <phoneticPr fontId="3"/>
  </si>
  <si>
    <t>Experiments were performed during the summer (between August 3 and September 28, 2011). Data were recorded at the end of the experimental period. The survival and rooting percentages were calculated using 75 cuttings (25 cuttings × 3 same replicates) from each tested concentration. The mean ± SD values followed by a different letter within a column indicate significant differences by using Tukey's HSD test (α = 0.05, see Materials and Methods).</t>
    <phoneticPr fontId="3"/>
  </si>
  <si>
    <r>
      <t xml:space="preserve">Please see right side for detail. </t>
    </r>
    <r>
      <rPr>
        <sz val="14"/>
        <color rgb="FFFF0000"/>
        <rFont val="ＭＳ Ｐゴシック"/>
        <family val="3"/>
        <charset val="128"/>
      </rPr>
      <t>→</t>
    </r>
    <phoneticPr fontId="3"/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</si>
</sst>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);[Red]\(0.00\)"/>
    <numFmt numFmtId="178" formatCode="0.000000000000_ "/>
    <numFmt numFmtId="179" formatCode="0.0_ "/>
    <numFmt numFmtId="180" formatCode="0.00;_"/>
    <numFmt numFmtId="181" formatCode="0.00_ "/>
  </numFmts>
  <fonts count="1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Arial"/>
      <family val="2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8"/>
      <name val="Times New Roman"/>
      <family val="1"/>
    </font>
    <font>
      <sz val="11"/>
      <name val="Arial"/>
      <family val="2"/>
    </font>
    <font>
      <sz val="11"/>
      <color indexed="8"/>
      <name val="Arial"/>
      <family val="2"/>
    </font>
    <font>
      <sz val="11"/>
      <name val="ＭＳ Ｐゴシック"/>
      <family val="3"/>
      <charset val="128"/>
    </font>
    <font>
      <sz val="11"/>
      <color indexed="10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4"/>
      <color rgb="FFFF0000"/>
      <name val="Arial"/>
      <family val="2"/>
    </font>
    <font>
      <sz val="14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0" fillId="0" borderId="2" xfId="0" applyBorder="1">
      <alignment vertical="center"/>
    </xf>
    <xf numFmtId="177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177" fontId="2" fillId="0" borderId="2" xfId="0" applyNumberFormat="1" applyFont="1" applyFill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8" fontId="0" fillId="0" borderId="0" xfId="0" applyNumberFormat="1" applyFill="1" applyBorder="1" applyAlignment="1">
      <alignment vertical="center"/>
    </xf>
    <xf numFmtId="0" fontId="7" fillId="2" borderId="0" xfId="0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6" xfId="0" applyFont="1" applyFill="1" applyBorder="1">
      <alignment vertical="center"/>
    </xf>
    <xf numFmtId="0" fontId="6" fillId="0" borderId="7" xfId="0" applyFont="1" applyBorder="1">
      <alignment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9" fontId="6" fillId="0" borderId="13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4" xfId="0" applyFont="1" applyBorder="1">
      <alignment vertical="center"/>
    </xf>
    <xf numFmtId="10" fontId="6" fillId="0" borderId="13" xfId="0" applyNumberFormat="1" applyFont="1" applyBorder="1">
      <alignment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79" fontId="6" fillId="3" borderId="11" xfId="0" applyNumberFormat="1" applyFont="1" applyFill="1" applyBorder="1" applyAlignment="1">
      <alignment vertical="center" wrapText="1"/>
    </xf>
    <xf numFmtId="179" fontId="6" fillId="3" borderId="13" xfId="0" applyNumberFormat="1" applyFont="1" applyFill="1" applyBorder="1" applyAlignment="1">
      <alignment vertical="center" wrapText="1"/>
    </xf>
    <xf numFmtId="179" fontId="6" fillId="3" borderId="14" xfId="0" applyNumberFormat="1" applyFont="1" applyFill="1" applyBorder="1" applyAlignment="1">
      <alignment vertical="center" wrapText="1"/>
    </xf>
    <xf numFmtId="179" fontId="6" fillId="0" borderId="13" xfId="0" applyNumberFormat="1" applyFont="1" applyBorder="1">
      <alignment vertical="center"/>
    </xf>
    <xf numFmtId="179" fontId="6" fillId="0" borderId="14" xfId="0" applyNumberFormat="1" applyFont="1" applyBorder="1">
      <alignment vertical="center"/>
    </xf>
    <xf numFmtId="179" fontId="6" fillId="3" borderId="15" xfId="0" applyNumberFormat="1" applyFont="1" applyFill="1" applyBorder="1" applyAlignment="1">
      <alignment vertical="center" wrapText="1"/>
    </xf>
    <xf numFmtId="179" fontId="6" fillId="3" borderId="0" xfId="0" applyNumberFormat="1" applyFont="1" applyFill="1" applyBorder="1" applyAlignment="1">
      <alignment vertical="center" wrapText="1"/>
    </xf>
    <xf numFmtId="179" fontId="6" fillId="0" borderId="0" xfId="0" applyNumberFormat="1" applyFont="1" applyFill="1" applyBorder="1" applyAlignment="1">
      <alignment vertical="center" wrapText="1"/>
    </xf>
    <xf numFmtId="179" fontId="6" fillId="0" borderId="0" xfId="0" applyNumberFormat="1" applyFont="1" applyFill="1" applyBorder="1">
      <alignment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10" fontId="7" fillId="0" borderId="0" xfId="0" applyNumberFormat="1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7" fillId="2" borderId="0" xfId="0" applyFont="1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7" fillId="2" borderId="2" xfId="0" applyNumberFormat="1" applyFont="1" applyFill="1" applyBorder="1">
      <alignment vertical="center"/>
    </xf>
    <xf numFmtId="10" fontId="7" fillId="2" borderId="10" xfId="0" applyNumberFormat="1" applyFont="1" applyFill="1" applyBorder="1">
      <alignment vertical="center"/>
    </xf>
    <xf numFmtId="10" fontId="7" fillId="2" borderId="4" xfId="0" applyNumberFormat="1" applyFont="1" applyFill="1" applyBorder="1">
      <alignment vertical="center"/>
    </xf>
    <xf numFmtId="0" fontId="7" fillId="2" borderId="6" xfId="0" applyFont="1" applyFill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7" fillId="4" borderId="0" xfId="0" applyFont="1" applyFill="1" applyBorder="1">
      <alignment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>
      <alignment vertical="center"/>
    </xf>
    <xf numFmtId="0" fontId="7" fillId="4" borderId="3" xfId="0" applyFont="1" applyFill="1" applyBorder="1">
      <alignment vertical="center"/>
    </xf>
    <xf numFmtId="0" fontId="7" fillId="4" borderId="4" xfId="0" applyFont="1" applyFill="1" applyBorder="1">
      <alignment vertical="center"/>
    </xf>
    <xf numFmtId="10" fontId="7" fillId="4" borderId="10" xfId="0" applyNumberFormat="1" applyFont="1" applyFill="1" applyBorder="1">
      <alignment vertical="center"/>
    </xf>
    <xf numFmtId="10" fontId="7" fillId="4" borderId="4" xfId="0" applyNumberFormat="1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4" borderId="6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7" fillId="5" borderId="0" xfId="0" applyFont="1" applyFill="1">
      <alignment vertical="center"/>
    </xf>
    <xf numFmtId="0" fontId="7" fillId="5" borderId="0" xfId="0" applyFont="1" applyFill="1" applyBorder="1">
      <alignment vertical="center"/>
    </xf>
    <xf numFmtId="0" fontId="7" fillId="5" borderId="3" xfId="0" applyFont="1" applyFill="1" applyBorder="1">
      <alignment vertical="center"/>
    </xf>
    <xf numFmtId="0" fontId="7" fillId="5" borderId="4" xfId="0" applyFont="1" applyFill="1" applyBorder="1">
      <alignment vertical="center"/>
    </xf>
    <xf numFmtId="0" fontId="7" fillId="5" borderId="13" xfId="0" applyFont="1" applyFill="1" applyBorder="1">
      <alignment vertical="center"/>
    </xf>
    <xf numFmtId="0" fontId="7" fillId="5" borderId="11" xfId="0" applyFont="1" applyFill="1" applyBorder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7" xfId="0" applyFont="1" applyFill="1" applyBorder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15" xfId="0" applyFont="1" applyFill="1" applyBorder="1">
      <alignment vertical="center"/>
    </xf>
    <xf numFmtId="0" fontId="7" fillId="5" borderId="3" xfId="0" applyFont="1" applyFill="1" applyBorder="1" applyAlignment="1">
      <alignment vertical="center"/>
    </xf>
    <xf numFmtId="10" fontId="7" fillId="5" borderId="10" xfId="0" applyNumberFormat="1" applyFont="1" applyFill="1" applyBorder="1">
      <alignment vertical="center"/>
    </xf>
    <xf numFmtId="10" fontId="7" fillId="5" borderId="4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0" fontId="1" fillId="0" borderId="0" xfId="0" applyNumberFormat="1" applyFont="1" applyFill="1" applyBorder="1">
      <alignment vertical="center"/>
    </xf>
    <xf numFmtId="0" fontId="7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 applyAlignment="1">
      <alignment vertical="center" wrapText="1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19" xfId="0" applyFont="1" applyFill="1" applyBorder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7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9" fillId="5" borderId="0" xfId="0" applyFont="1" applyFill="1" applyBorder="1">
      <alignment vertical="center"/>
    </xf>
    <xf numFmtId="0" fontId="9" fillId="5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26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0" xfId="0" applyFont="1" applyFill="1" applyBorder="1">
      <alignment vertical="center"/>
    </xf>
    <xf numFmtId="180" fontId="0" fillId="4" borderId="2" xfId="0" applyNumberFormat="1" applyFill="1" applyBorder="1">
      <alignment vertical="center"/>
    </xf>
    <xf numFmtId="180" fontId="0" fillId="4" borderId="18" xfId="0" applyNumberFormat="1" applyFill="1" applyBorder="1">
      <alignment vertical="center"/>
    </xf>
    <xf numFmtId="0" fontId="6" fillId="0" borderId="27" xfId="0" applyFont="1" applyBorder="1">
      <alignment vertical="center"/>
    </xf>
    <xf numFmtId="0" fontId="0" fillId="0" borderId="2" xfId="0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12" xfId="0" applyFont="1" applyFill="1" applyBorder="1">
      <alignment vertical="center"/>
    </xf>
    <xf numFmtId="180" fontId="0" fillId="4" borderId="7" xfId="0" applyNumberForma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4" borderId="7" xfId="0" applyNumberFormat="1" applyFill="1" applyBorder="1">
      <alignment vertical="center"/>
    </xf>
    <xf numFmtId="181" fontId="0" fillId="4" borderId="2" xfId="0" applyNumberFormat="1" applyFill="1" applyBorder="1">
      <alignment vertical="center"/>
    </xf>
    <xf numFmtId="181" fontId="0" fillId="4" borderId="18" xfId="0" applyNumberFormat="1" applyFill="1" applyBorder="1">
      <alignment vertical="center"/>
    </xf>
    <xf numFmtId="180" fontId="0" fillId="4" borderId="23" xfId="0" applyNumberFormat="1" applyFill="1" applyBorder="1">
      <alignment vertical="center"/>
    </xf>
    <xf numFmtId="180" fontId="0" fillId="4" borderId="24" xfId="0" applyNumberFormat="1" applyFill="1" applyBorder="1">
      <alignment vertical="center"/>
    </xf>
    <xf numFmtId="180" fontId="0" fillId="4" borderId="25" xfId="0" applyNumberFormat="1" applyFill="1" applyBorder="1">
      <alignment vertical="center"/>
    </xf>
    <xf numFmtId="181" fontId="0" fillId="4" borderId="23" xfId="0" applyNumberFormat="1" applyFill="1" applyBorder="1">
      <alignment vertical="center"/>
    </xf>
    <xf numFmtId="181" fontId="0" fillId="4" borderId="24" xfId="0" applyNumberFormat="1" applyFill="1" applyBorder="1">
      <alignment vertical="center"/>
    </xf>
    <xf numFmtId="181" fontId="0" fillId="4" borderId="25" xfId="0" applyNumberFormat="1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18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left" vertical="justify" wrapText="1"/>
    </xf>
    <xf numFmtId="0" fontId="5" fillId="0" borderId="0" xfId="0" applyFont="1" applyAlignment="1">
      <alignment horizontal="justify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F143"/>
  <sheetViews>
    <sheetView tabSelected="1" workbookViewId="0">
      <selection activeCell="E18" sqref="E18"/>
    </sheetView>
  </sheetViews>
  <sheetFormatPr defaultColWidth="8.875" defaultRowHeight="13.5"/>
  <cols>
    <col min="2" max="2" width="17.625" customWidth="1"/>
    <col min="3" max="6" width="15.625" customWidth="1"/>
    <col min="8" max="8" width="13.125" bestFit="1" customWidth="1"/>
    <col min="10" max="10" width="13.125" bestFit="1" customWidth="1"/>
    <col min="16" max="16" width="13.125" bestFit="1" customWidth="1"/>
    <col min="17" max="17" width="10.875" customWidth="1"/>
    <col min="18" max="18" width="9.125" customWidth="1"/>
    <col min="22" max="22" width="13.125" bestFit="1" customWidth="1"/>
    <col min="25" max="25" width="11.625" bestFit="1" customWidth="1"/>
  </cols>
  <sheetData>
    <row r="3" spans="2:8" ht="34.5" customHeight="1">
      <c r="B3" s="185" t="s">
        <v>229</v>
      </c>
      <c r="C3" s="185"/>
      <c r="D3" s="185"/>
      <c r="E3" s="185"/>
      <c r="F3" s="185"/>
    </row>
    <row r="4" spans="2:8">
      <c r="B4" s="185"/>
      <c r="C4" s="185"/>
      <c r="D4" s="185"/>
      <c r="E4" s="185"/>
      <c r="F4" s="185"/>
    </row>
    <row r="5" spans="2:8" ht="14.25" thickBot="1">
      <c r="B5" s="2"/>
      <c r="C5" s="2"/>
      <c r="D5" s="2"/>
      <c r="E5" s="2"/>
      <c r="F5" s="2"/>
    </row>
    <row r="6" spans="2:8" ht="13.5" customHeight="1">
      <c r="B6" s="187" t="s">
        <v>0</v>
      </c>
      <c r="C6" s="187" t="s">
        <v>17</v>
      </c>
      <c r="D6" s="187" t="s">
        <v>18</v>
      </c>
      <c r="E6" s="187" t="s">
        <v>19</v>
      </c>
      <c r="F6" s="189" t="s">
        <v>20</v>
      </c>
    </row>
    <row r="7" spans="2:8">
      <c r="B7" s="188"/>
      <c r="C7" s="188"/>
      <c r="D7" s="188"/>
      <c r="E7" s="188"/>
      <c r="F7" s="190"/>
    </row>
    <row r="8" spans="2:8">
      <c r="B8" s="1">
        <v>0</v>
      </c>
      <c r="C8" s="1" t="s">
        <v>143</v>
      </c>
      <c r="D8" s="1" t="s">
        <v>13</v>
      </c>
      <c r="E8" s="1" t="s">
        <v>1</v>
      </c>
      <c r="F8" s="1" t="s">
        <v>2</v>
      </c>
      <c r="G8" s="112"/>
      <c r="H8" s="112"/>
    </row>
    <row r="9" spans="2:8">
      <c r="B9" s="3">
        <v>0.05</v>
      </c>
      <c r="C9" s="6" t="s">
        <v>144</v>
      </c>
      <c r="D9" s="6" t="s">
        <v>150</v>
      </c>
      <c r="E9" s="6" t="s">
        <v>3</v>
      </c>
      <c r="F9" s="6" t="s">
        <v>4</v>
      </c>
      <c r="G9" s="112"/>
      <c r="H9" s="112"/>
    </row>
    <row r="10" spans="2:8">
      <c r="B10" s="3">
        <v>0.25</v>
      </c>
      <c r="C10" s="6" t="s">
        <v>145</v>
      </c>
      <c r="D10" s="6" t="s">
        <v>151</v>
      </c>
      <c r="E10" s="6" t="s">
        <v>3</v>
      </c>
      <c r="F10" s="6" t="s">
        <v>5</v>
      </c>
      <c r="G10" s="112"/>
      <c r="H10" s="112"/>
    </row>
    <row r="11" spans="2:8">
      <c r="B11" s="3">
        <v>0.5</v>
      </c>
      <c r="C11" s="6" t="s">
        <v>146</v>
      </c>
      <c r="D11" s="6" t="s">
        <v>152</v>
      </c>
      <c r="E11" s="6" t="s">
        <v>6</v>
      </c>
      <c r="F11" s="6" t="s">
        <v>7</v>
      </c>
      <c r="G11" s="112"/>
      <c r="H11" s="112"/>
    </row>
    <row r="12" spans="2:8">
      <c r="B12" s="3">
        <v>0.75</v>
      </c>
      <c r="C12" s="6" t="s">
        <v>147</v>
      </c>
      <c r="D12" s="6" t="s">
        <v>14</v>
      </c>
      <c r="E12" s="6" t="s">
        <v>8</v>
      </c>
      <c r="F12" s="6" t="s">
        <v>9</v>
      </c>
    </row>
    <row r="13" spans="2:8">
      <c r="B13" s="4">
        <v>1</v>
      </c>
      <c r="C13" s="6" t="s">
        <v>148</v>
      </c>
      <c r="D13" s="6" t="s">
        <v>15</v>
      </c>
      <c r="E13" s="6" t="s">
        <v>10</v>
      </c>
      <c r="F13" s="6" t="s">
        <v>11</v>
      </c>
    </row>
    <row r="14" spans="2:8" ht="14.25" thickBot="1">
      <c r="B14" s="5">
        <v>1.5</v>
      </c>
      <c r="C14" s="7" t="s">
        <v>149</v>
      </c>
      <c r="D14" s="7" t="s">
        <v>16</v>
      </c>
      <c r="E14" s="7" t="s">
        <v>1</v>
      </c>
      <c r="F14" s="7" t="s">
        <v>12</v>
      </c>
    </row>
    <row r="16" spans="2:8" ht="104.25" customHeight="1">
      <c r="B16" s="186" t="s">
        <v>230</v>
      </c>
      <c r="C16" s="186"/>
      <c r="D16" s="186"/>
      <c r="E16" s="186"/>
      <c r="F16" s="186"/>
    </row>
    <row r="17" spans="2:32" ht="18">
      <c r="C17" s="191" t="s">
        <v>231</v>
      </c>
    </row>
    <row r="18" spans="2:32" ht="14.25" thickBot="1"/>
    <row r="19" spans="2:32" ht="14.25">
      <c r="H19" s="169"/>
      <c r="I19" s="170"/>
      <c r="J19" s="175" t="s">
        <v>23</v>
      </c>
      <c r="K19" s="176"/>
      <c r="L19" s="176"/>
      <c r="M19" s="176"/>
      <c r="N19" s="176"/>
      <c r="O19" s="177"/>
      <c r="P19" s="175" t="s">
        <v>24</v>
      </c>
      <c r="Q19" s="176"/>
      <c r="R19" s="176"/>
      <c r="S19" s="176"/>
      <c r="T19" s="176"/>
      <c r="U19" s="177"/>
      <c r="V19" s="175" t="s">
        <v>25</v>
      </c>
      <c r="W19" s="176"/>
      <c r="X19" s="176"/>
      <c r="Y19" s="176"/>
      <c r="Z19" s="176"/>
      <c r="AA19" s="177"/>
      <c r="AB19" s="85" t="s">
        <v>39</v>
      </c>
      <c r="AC19" s="86"/>
      <c r="AD19" s="83" t="s">
        <v>40</v>
      </c>
      <c r="AE19" s="81"/>
    </row>
    <row r="20" spans="2:32" ht="15" thickBot="1">
      <c r="B20" s="9"/>
      <c r="C20" s="9"/>
      <c r="D20" s="9"/>
      <c r="E20" s="9"/>
      <c r="F20" s="10"/>
      <c r="H20" s="171"/>
      <c r="I20" s="172"/>
      <c r="J20" s="18"/>
      <c r="K20" s="19" t="s">
        <v>26</v>
      </c>
      <c r="L20" s="19" t="s">
        <v>27</v>
      </c>
      <c r="M20" s="19" t="s">
        <v>28</v>
      </c>
      <c r="N20" s="19" t="s">
        <v>29</v>
      </c>
      <c r="O20" s="20" t="s">
        <v>30</v>
      </c>
      <c r="P20" s="18"/>
      <c r="Q20" s="19" t="s">
        <v>26</v>
      </c>
      <c r="R20" s="19" t="s">
        <v>27</v>
      </c>
      <c r="S20" s="19" t="s">
        <v>28</v>
      </c>
      <c r="T20" s="19" t="s">
        <v>29</v>
      </c>
      <c r="U20" s="20" t="s">
        <v>30</v>
      </c>
      <c r="V20" s="18"/>
      <c r="W20" s="19" t="s">
        <v>26</v>
      </c>
      <c r="X20" s="19" t="s">
        <v>27</v>
      </c>
      <c r="Y20" s="19" t="s">
        <v>28</v>
      </c>
      <c r="Z20" s="19" t="s">
        <v>29</v>
      </c>
      <c r="AA20" s="20" t="s">
        <v>30</v>
      </c>
      <c r="AB20" s="87"/>
      <c r="AC20" s="88"/>
      <c r="AD20" s="84"/>
      <c r="AE20" s="82"/>
    </row>
    <row r="21" spans="2:32" ht="57.75" thickBot="1">
      <c r="B21" s="9"/>
      <c r="C21" s="9"/>
      <c r="D21" s="9"/>
      <c r="E21" s="9"/>
      <c r="F21" s="10"/>
      <c r="H21" s="173"/>
      <c r="I21" s="174"/>
      <c r="J21" s="23" t="s">
        <v>31</v>
      </c>
      <c r="K21" s="21" t="s">
        <v>32</v>
      </c>
      <c r="L21" s="21" t="s">
        <v>33</v>
      </c>
      <c r="M21" s="21" t="s">
        <v>34</v>
      </c>
      <c r="N21" s="21" t="s">
        <v>35</v>
      </c>
      <c r="O21" s="24" t="s">
        <v>36</v>
      </c>
      <c r="P21" s="23" t="s">
        <v>31</v>
      </c>
      <c r="Q21" s="21" t="s">
        <v>32</v>
      </c>
      <c r="R21" s="21" t="s">
        <v>33</v>
      </c>
      <c r="S21" s="21" t="s">
        <v>34</v>
      </c>
      <c r="T21" s="21" t="s">
        <v>35</v>
      </c>
      <c r="U21" s="24" t="s">
        <v>36</v>
      </c>
      <c r="V21" s="23" t="s">
        <v>31</v>
      </c>
      <c r="W21" s="21" t="s">
        <v>32</v>
      </c>
      <c r="X21" s="21" t="s">
        <v>33</v>
      </c>
      <c r="Y21" s="21" t="s">
        <v>34</v>
      </c>
      <c r="Z21" s="21" t="s">
        <v>35</v>
      </c>
      <c r="AA21" s="24" t="s">
        <v>36</v>
      </c>
      <c r="AB21" s="29" t="s">
        <v>35</v>
      </c>
      <c r="AC21" s="30" t="s">
        <v>36</v>
      </c>
      <c r="AD21" s="40" t="s">
        <v>35</v>
      </c>
      <c r="AE21" s="41" t="s">
        <v>36</v>
      </c>
    </row>
    <row r="22" spans="2:32" ht="26.25" customHeight="1" thickBot="1">
      <c r="B22" s="9"/>
      <c r="C22" s="9"/>
      <c r="D22" s="9"/>
      <c r="E22" s="9"/>
      <c r="F22" s="10"/>
      <c r="H22" s="152" t="s">
        <v>37</v>
      </c>
      <c r="I22" s="184"/>
      <c r="J22" s="25">
        <v>0</v>
      </c>
      <c r="K22" s="26">
        <v>25</v>
      </c>
      <c r="L22" s="26">
        <v>12</v>
      </c>
      <c r="M22" s="26">
        <v>13</v>
      </c>
      <c r="N22" s="26">
        <f t="shared" ref="N22:N28" si="0">L22/K22*100</f>
        <v>48</v>
      </c>
      <c r="O22" s="26">
        <f t="shared" ref="O22:O28" si="1">M22/K22*100</f>
        <v>52</v>
      </c>
      <c r="P22" s="25">
        <v>0</v>
      </c>
      <c r="Q22" s="26">
        <v>25</v>
      </c>
      <c r="R22" s="26">
        <v>12</v>
      </c>
      <c r="S22" s="26">
        <v>13</v>
      </c>
      <c r="T22" s="26">
        <f t="shared" ref="T22:T28" si="2">R22/Q22*100</f>
        <v>48</v>
      </c>
      <c r="U22" s="27">
        <f t="shared" ref="U22:U28" si="3">S22/Q22*100</f>
        <v>52</v>
      </c>
      <c r="V22" s="25">
        <v>0</v>
      </c>
      <c r="W22" s="26">
        <v>25</v>
      </c>
      <c r="X22" s="26">
        <v>13</v>
      </c>
      <c r="Y22" s="26">
        <v>10</v>
      </c>
      <c r="Z22" s="26">
        <f t="shared" ref="Z22:Z28" si="4">X22/W22*100</f>
        <v>52</v>
      </c>
      <c r="AA22" s="27">
        <f t="shared" ref="AA22:AA28" si="5">Y22/W22*100</f>
        <v>40</v>
      </c>
      <c r="AB22" s="36">
        <f t="shared" ref="AB22:AC28" si="6">AVERAGE(Z22,T22,N22)</f>
        <v>49.333333333333336</v>
      </c>
      <c r="AC22" s="37">
        <f t="shared" si="6"/>
        <v>48</v>
      </c>
      <c r="AD22" s="34">
        <f t="shared" ref="AD22:AE28" si="7">STDEV(N22,T22,Z22)</f>
        <v>2.3094010767585358</v>
      </c>
      <c r="AE22" s="35">
        <f t="shared" si="7"/>
        <v>6.9282032302755088</v>
      </c>
    </row>
    <row r="23" spans="2:32" ht="26.25" customHeight="1" thickBot="1">
      <c r="B23" s="9"/>
      <c r="C23" s="9"/>
      <c r="D23" s="9"/>
      <c r="E23" s="9"/>
      <c r="F23" s="9"/>
      <c r="H23" s="169" t="s">
        <v>38</v>
      </c>
      <c r="I23" s="170"/>
      <c r="J23" s="28">
        <v>5.0000000000000001E-4</v>
      </c>
      <c r="K23" s="26">
        <v>25</v>
      </c>
      <c r="L23" s="26">
        <v>14</v>
      </c>
      <c r="M23" s="26">
        <v>13</v>
      </c>
      <c r="N23" s="26">
        <f t="shared" si="0"/>
        <v>56.000000000000007</v>
      </c>
      <c r="O23" s="26">
        <f t="shared" si="1"/>
        <v>52</v>
      </c>
      <c r="P23" s="28">
        <v>5.0000000000000001E-4</v>
      </c>
      <c r="Q23" s="26">
        <v>25</v>
      </c>
      <c r="R23" s="26">
        <v>14</v>
      </c>
      <c r="S23" s="26">
        <v>13</v>
      </c>
      <c r="T23" s="26">
        <f t="shared" si="2"/>
        <v>56.000000000000007</v>
      </c>
      <c r="U23" s="27">
        <f t="shared" si="3"/>
        <v>52</v>
      </c>
      <c r="V23" s="28">
        <v>5.0000000000000001E-4</v>
      </c>
      <c r="W23" s="26">
        <v>25</v>
      </c>
      <c r="X23" s="26">
        <v>16</v>
      </c>
      <c r="Y23" s="26">
        <v>10</v>
      </c>
      <c r="Z23" s="26">
        <f t="shared" si="4"/>
        <v>64</v>
      </c>
      <c r="AA23" s="27">
        <f t="shared" si="5"/>
        <v>40</v>
      </c>
      <c r="AB23" s="32">
        <f t="shared" si="6"/>
        <v>58.666666666666664</v>
      </c>
      <c r="AC23" s="33">
        <f t="shared" si="6"/>
        <v>48</v>
      </c>
      <c r="AD23" s="34">
        <f t="shared" si="7"/>
        <v>4.6188021535170716</v>
      </c>
      <c r="AE23" s="35">
        <f t="shared" si="7"/>
        <v>6.9282032302755088</v>
      </c>
    </row>
    <row r="24" spans="2:32" ht="26.25" customHeight="1" thickBot="1">
      <c r="B24" s="9"/>
      <c r="C24" s="9"/>
      <c r="D24" s="9"/>
      <c r="E24" s="9"/>
      <c r="F24" s="9"/>
      <c r="H24" s="171"/>
      <c r="I24" s="172"/>
      <c r="J24" s="28">
        <v>2.5000000000000001E-3</v>
      </c>
      <c r="K24" s="22">
        <v>25</v>
      </c>
      <c r="L24" s="26">
        <v>16</v>
      </c>
      <c r="M24" s="26">
        <v>11</v>
      </c>
      <c r="N24" s="26">
        <f t="shared" si="0"/>
        <v>64</v>
      </c>
      <c r="O24" s="26">
        <f t="shared" si="1"/>
        <v>44</v>
      </c>
      <c r="P24" s="28">
        <v>2.5000000000000001E-3</v>
      </c>
      <c r="Q24" s="22">
        <v>25</v>
      </c>
      <c r="R24" s="26">
        <v>16</v>
      </c>
      <c r="S24" s="26">
        <v>12</v>
      </c>
      <c r="T24" s="26">
        <f t="shared" si="2"/>
        <v>64</v>
      </c>
      <c r="U24" s="27">
        <f t="shared" si="3"/>
        <v>48</v>
      </c>
      <c r="V24" s="28">
        <v>2.5000000000000001E-3</v>
      </c>
      <c r="W24" s="22">
        <v>25</v>
      </c>
      <c r="X24" s="26">
        <v>15</v>
      </c>
      <c r="Y24" s="26">
        <v>9</v>
      </c>
      <c r="Z24" s="26">
        <f t="shared" si="4"/>
        <v>60</v>
      </c>
      <c r="AA24" s="27">
        <f t="shared" si="5"/>
        <v>36</v>
      </c>
      <c r="AB24" s="31">
        <f t="shared" si="6"/>
        <v>62.666666666666664</v>
      </c>
      <c r="AC24" s="37">
        <f t="shared" si="6"/>
        <v>42.666666666666664</v>
      </c>
      <c r="AD24" s="34">
        <f t="shared" si="7"/>
        <v>2.3094010767584372</v>
      </c>
      <c r="AE24" s="35">
        <f t="shared" si="7"/>
        <v>6.1101009266077995</v>
      </c>
    </row>
    <row r="25" spans="2:32" ht="26.25" customHeight="1" thickBot="1">
      <c r="B25" s="9"/>
      <c r="C25" s="9"/>
      <c r="D25" s="9"/>
      <c r="E25" s="9"/>
      <c r="F25" s="9"/>
      <c r="H25" s="171"/>
      <c r="I25" s="172"/>
      <c r="J25" s="28">
        <v>5.0000000000000001E-3</v>
      </c>
      <c r="K25" s="22">
        <v>25</v>
      </c>
      <c r="L25" s="26">
        <v>20</v>
      </c>
      <c r="M25" s="26">
        <v>16</v>
      </c>
      <c r="N25" s="26">
        <f t="shared" si="0"/>
        <v>80</v>
      </c>
      <c r="O25" s="26">
        <f t="shared" si="1"/>
        <v>64</v>
      </c>
      <c r="P25" s="28">
        <v>5.0000000000000001E-3</v>
      </c>
      <c r="Q25" s="22">
        <v>25</v>
      </c>
      <c r="R25" s="26">
        <v>23</v>
      </c>
      <c r="S25" s="26">
        <v>17</v>
      </c>
      <c r="T25" s="26">
        <f t="shared" si="2"/>
        <v>92</v>
      </c>
      <c r="U25" s="27">
        <f t="shared" si="3"/>
        <v>68</v>
      </c>
      <c r="V25" s="28">
        <v>5.0000000000000001E-3</v>
      </c>
      <c r="W25" s="22">
        <v>25</v>
      </c>
      <c r="X25" s="26">
        <v>19</v>
      </c>
      <c r="Y25" s="26">
        <v>14</v>
      </c>
      <c r="Z25" s="26">
        <f t="shared" si="4"/>
        <v>76</v>
      </c>
      <c r="AA25" s="27">
        <f t="shared" si="5"/>
        <v>56.000000000000007</v>
      </c>
      <c r="AB25" s="32">
        <f t="shared" si="6"/>
        <v>82.666666666666671</v>
      </c>
      <c r="AC25" s="33">
        <f t="shared" si="6"/>
        <v>62.666666666666664</v>
      </c>
      <c r="AD25" s="34">
        <f t="shared" si="7"/>
        <v>8.3266639978645678</v>
      </c>
      <c r="AE25" s="35">
        <f t="shared" si="7"/>
        <v>6.1101009266077622</v>
      </c>
    </row>
    <row r="26" spans="2:32" ht="26.25" customHeight="1" thickBot="1">
      <c r="B26" s="9"/>
      <c r="C26" s="9"/>
      <c r="D26" s="9"/>
      <c r="E26" s="9"/>
      <c r="F26" s="9"/>
      <c r="H26" s="171"/>
      <c r="I26" s="172"/>
      <c r="J26" s="28">
        <v>7.4999999999999997E-3</v>
      </c>
      <c r="K26" s="22">
        <v>25</v>
      </c>
      <c r="L26" s="26">
        <v>21</v>
      </c>
      <c r="M26" s="26">
        <v>15</v>
      </c>
      <c r="N26" s="26">
        <f t="shared" si="0"/>
        <v>84</v>
      </c>
      <c r="O26" s="26">
        <f t="shared" si="1"/>
        <v>60</v>
      </c>
      <c r="P26" s="28">
        <v>7.4999999999999997E-3</v>
      </c>
      <c r="Q26" s="22">
        <v>25</v>
      </c>
      <c r="R26" s="26">
        <v>19</v>
      </c>
      <c r="S26" s="26">
        <v>13</v>
      </c>
      <c r="T26" s="26">
        <f t="shared" si="2"/>
        <v>76</v>
      </c>
      <c r="U26" s="27">
        <f t="shared" si="3"/>
        <v>52</v>
      </c>
      <c r="V26" s="28">
        <v>7.4999999999999997E-3</v>
      </c>
      <c r="W26" s="22">
        <v>25</v>
      </c>
      <c r="X26" s="26">
        <v>17</v>
      </c>
      <c r="Y26" s="26">
        <v>14</v>
      </c>
      <c r="Z26" s="26">
        <f t="shared" si="4"/>
        <v>68</v>
      </c>
      <c r="AA26" s="27">
        <f t="shared" si="5"/>
        <v>56.000000000000007</v>
      </c>
      <c r="AB26" s="31">
        <f t="shared" si="6"/>
        <v>76</v>
      </c>
      <c r="AC26" s="37">
        <f t="shared" si="6"/>
        <v>56</v>
      </c>
      <c r="AD26" s="34">
        <f t="shared" si="7"/>
        <v>8</v>
      </c>
      <c r="AE26" s="35">
        <f t="shared" si="7"/>
        <v>4</v>
      </c>
    </row>
    <row r="27" spans="2:32" ht="26.25" customHeight="1" thickBot="1">
      <c r="B27" s="9"/>
      <c r="C27" s="9"/>
      <c r="D27" s="9"/>
      <c r="E27" s="9"/>
      <c r="F27" s="9"/>
      <c r="H27" s="171"/>
      <c r="I27" s="172"/>
      <c r="J27" s="28">
        <v>0.01</v>
      </c>
      <c r="K27" s="22">
        <v>25</v>
      </c>
      <c r="L27" s="26">
        <v>19</v>
      </c>
      <c r="M27" s="26">
        <v>14</v>
      </c>
      <c r="N27" s="26">
        <f t="shared" si="0"/>
        <v>76</v>
      </c>
      <c r="O27" s="26">
        <f t="shared" si="1"/>
        <v>56.000000000000007</v>
      </c>
      <c r="P27" s="28">
        <v>0.01</v>
      </c>
      <c r="Q27" s="22">
        <v>25</v>
      </c>
      <c r="R27" s="26">
        <v>17</v>
      </c>
      <c r="S27" s="26">
        <v>12</v>
      </c>
      <c r="T27" s="26">
        <f t="shared" si="2"/>
        <v>68</v>
      </c>
      <c r="U27" s="27">
        <f t="shared" si="3"/>
        <v>48</v>
      </c>
      <c r="V27" s="28">
        <v>0.01</v>
      </c>
      <c r="W27" s="22">
        <v>25</v>
      </c>
      <c r="X27" s="26">
        <v>16</v>
      </c>
      <c r="Y27" s="26">
        <v>13</v>
      </c>
      <c r="Z27" s="26">
        <f t="shared" si="4"/>
        <v>64</v>
      </c>
      <c r="AA27" s="27">
        <f t="shared" si="5"/>
        <v>52</v>
      </c>
      <c r="AB27" s="32">
        <f t="shared" si="6"/>
        <v>69.333333333333329</v>
      </c>
      <c r="AC27" s="33">
        <f t="shared" si="6"/>
        <v>52</v>
      </c>
      <c r="AD27" s="34">
        <f t="shared" si="7"/>
        <v>6.1101009266077622</v>
      </c>
      <c r="AE27" s="35">
        <f t="shared" si="7"/>
        <v>4.0000000000000568</v>
      </c>
    </row>
    <row r="28" spans="2:32" ht="26.25" customHeight="1" thickBot="1">
      <c r="B28" s="9"/>
      <c r="C28" s="9"/>
      <c r="D28" s="9"/>
      <c r="E28" s="9"/>
      <c r="F28" s="9"/>
      <c r="H28" s="173"/>
      <c r="I28" s="174"/>
      <c r="J28" s="28">
        <v>1.4999999999999999E-2</v>
      </c>
      <c r="K28" s="22">
        <v>25</v>
      </c>
      <c r="L28" s="26">
        <v>20</v>
      </c>
      <c r="M28" s="26">
        <v>14</v>
      </c>
      <c r="N28" s="26">
        <f t="shared" si="0"/>
        <v>80</v>
      </c>
      <c r="O28" s="26">
        <f t="shared" si="1"/>
        <v>56.000000000000007</v>
      </c>
      <c r="P28" s="28">
        <v>1.4999999999999999E-2</v>
      </c>
      <c r="Q28" s="22">
        <v>25</v>
      </c>
      <c r="R28" s="26">
        <v>15</v>
      </c>
      <c r="S28" s="26">
        <v>12</v>
      </c>
      <c r="T28" s="26">
        <f t="shared" si="2"/>
        <v>60</v>
      </c>
      <c r="U28" s="27">
        <f t="shared" si="3"/>
        <v>48</v>
      </c>
      <c r="V28" s="28">
        <v>1.4999999999999999E-2</v>
      </c>
      <c r="W28" s="22">
        <v>25</v>
      </c>
      <c r="X28" s="26">
        <v>17</v>
      </c>
      <c r="Y28" s="26">
        <v>11</v>
      </c>
      <c r="Z28" s="26">
        <f t="shared" si="4"/>
        <v>68</v>
      </c>
      <c r="AA28" s="27">
        <f t="shared" si="5"/>
        <v>44</v>
      </c>
      <c r="AB28" s="32">
        <f t="shared" si="6"/>
        <v>69.333333333333329</v>
      </c>
      <c r="AC28" s="33">
        <f t="shared" si="6"/>
        <v>49.333333333333336</v>
      </c>
      <c r="AD28" s="34">
        <f t="shared" si="7"/>
        <v>10.066445913694318</v>
      </c>
      <c r="AE28" s="35">
        <f t="shared" si="7"/>
        <v>6.1101009266078359</v>
      </c>
    </row>
    <row r="29" spans="2:32" ht="14.25">
      <c r="B29" s="9"/>
      <c r="C29" s="9"/>
      <c r="D29" s="9"/>
      <c r="E29" s="9"/>
      <c r="F29" s="9"/>
      <c r="AC29" s="38"/>
      <c r="AD29" s="38"/>
      <c r="AE29" s="39"/>
      <c r="AF29" s="39"/>
    </row>
    <row r="30" spans="2:32" ht="14.25">
      <c r="B30" s="9"/>
      <c r="C30" s="9"/>
      <c r="D30" s="9"/>
      <c r="E30" s="9"/>
      <c r="F30" s="9"/>
      <c r="AC30" s="38"/>
      <c r="AD30" s="38"/>
      <c r="AE30" s="39"/>
      <c r="AF30" s="39"/>
    </row>
    <row r="31" spans="2:32">
      <c r="B31" s="9"/>
      <c r="C31" s="9"/>
      <c r="D31" s="9"/>
      <c r="E31" s="9"/>
      <c r="F31" s="10"/>
      <c r="J31" s="8"/>
    </row>
    <row r="32" spans="2:32" ht="15" thickBot="1">
      <c r="B32" s="9"/>
      <c r="C32" s="9"/>
      <c r="D32" s="9"/>
      <c r="E32" s="9"/>
      <c r="F32" s="9"/>
      <c r="H32" s="11" t="s">
        <v>41</v>
      </c>
      <c r="I32" s="12"/>
      <c r="J32" s="13"/>
      <c r="K32" s="12"/>
      <c r="L32" s="12"/>
      <c r="M32" s="12"/>
      <c r="N32" s="12"/>
      <c r="O32" s="12"/>
      <c r="P32" s="42"/>
      <c r="Q32" s="42"/>
    </row>
    <row r="33" spans="2:30" ht="15" thickBot="1">
      <c r="B33" s="9"/>
      <c r="C33" s="9"/>
      <c r="D33" s="9"/>
      <c r="E33" s="9"/>
      <c r="F33" s="9"/>
      <c r="H33" s="14"/>
      <c r="I33" s="15" t="s">
        <v>37</v>
      </c>
      <c r="J33" s="178" t="s">
        <v>38</v>
      </c>
      <c r="K33" s="179"/>
      <c r="L33" s="179"/>
      <c r="M33" s="179"/>
      <c r="N33" s="179"/>
      <c r="O33" s="180"/>
      <c r="P33" s="43"/>
      <c r="Q33" s="89"/>
    </row>
    <row r="34" spans="2:30" ht="15" thickBot="1">
      <c r="B34" s="9"/>
      <c r="C34" s="9"/>
      <c r="D34" s="9"/>
      <c r="E34" s="9"/>
      <c r="F34" s="9"/>
      <c r="H34" s="15" t="s">
        <v>42</v>
      </c>
      <c r="I34" s="15">
        <v>0</v>
      </c>
      <c r="J34" s="50">
        <v>5.0000000000000001E-4</v>
      </c>
      <c r="K34" s="51">
        <v>2.5000000000000001E-3</v>
      </c>
      <c r="L34" s="50">
        <v>5.0000000000000001E-3</v>
      </c>
      <c r="M34" s="51">
        <v>7.4999999999999997E-3</v>
      </c>
      <c r="N34" s="50">
        <v>0.01</v>
      </c>
      <c r="O34" s="51">
        <v>1.4999999999999999E-2</v>
      </c>
      <c r="P34" s="44"/>
      <c r="Q34" s="90"/>
    </row>
    <row r="35" spans="2:30" ht="14.25">
      <c r="B35" s="9"/>
      <c r="C35" s="9"/>
      <c r="D35" s="9"/>
      <c r="E35" s="9"/>
      <c r="F35" s="9"/>
      <c r="H35" s="16" t="s">
        <v>43</v>
      </c>
      <c r="I35" s="16">
        <v>60</v>
      </c>
      <c r="J35" s="47">
        <v>56</v>
      </c>
      <c r="K35" s="16">
        <v>64</v>
      </c>
      <c r="L35" s="11">
        <v>80</v>
      </c>
      <c r="M35" s="53">
        <v>84</v>
      </c>
      <c r="N35" s="47">
        <v>76</v>
      </c>
      <c r="O35" s="53">
        <v>80</v>
      </c>
    </row>
    <row r="36" spans="2:30" ht="15" thickBot="1">
      <c r="B36" s="9"/>
      <c r="C36" s="9"/>
      <c r="D36" s="9"/>
      <c r="E36" s="9"/>
      <c r="F36" s="9"/>
      <c r="H36" s="16" t="s">
        <v>21</v>
      </c>
      <c r="I36" s="16">
        <v>48</v>
      </c>
      <c r="J36" s="47">
        <v>56</v>
      </c>
      <c r="K36" s="16">
        <v>64</v>
      </c>
      <c r="L36" s="46">
        <v>92</v>
      </c>
      <c r="M36" s="53">
        <v>76</v>
      </c>
      <c r="N36" s="47">
        <v>68</v>
      </c>
      <c r="O36" s="53">
        <v>60</v>
      </c>
    </row>
    <row r="37" spans="2:30" ht="15" thickBot="1">
      <c r="B37" s="9"/>
      <c r="C37" s="9"/>
      <c r="D37" s="9"/>
      <c r="E37" s="9"/>
      <c r="F37" s="9"/>
      <c r="H37" s="17" t="s">
        <v>22</v>
      </c>
      <c r="I37" s="17">
        <v>52</v>
      </c>
      <c r="J37" s="45">
        <v>64</v>
      </c>
      <c r="K37" s="52">
        <v>60</v>
      </c>
      <c r="L37" s="49">
        <v>76</v>
      </c>
      <c r="M37" s="54">
        <v>68</v>
      </c>
      <c r="N37" s="48">
        <v>64</v>
      </c>
      <c r="O37" s="54">
        <v>68</v>
      </c>
      <c r="Q37" s="166" t="s">
        <v>82</v>
      </c>
      <c r="R37" s="167"/>
      <c r="S37" s="167"/>
      <c r="T37" s="167"/>
      <c r="U37" s="167"/>
      <c r="V37" s="168"/>
      <c r="Y37" s="166" t="s">
        <v>113</v>
      </c>
      <c r="Z37" s="167"/>
      <c r="AA37" s="167"/>
      <c r="AB37" s="167"/>
      <c r="AC37" s="167"/>
      <c r="AD37" s="168"/>
    </row>
    <row r="38" spans="2:30" ht="14.25">
      <c r="B38" s="9"/>
      <c r="C38" s="9"/>
      <c r="D38" s="9"/>
      <c r="E38" s="9"/>
      <c r="F38" s="9"/>
      <c r="H38" s="12"/>
      <c r="I38" s="11"/>
      <c r="J38" s="11"/>
      <c r="K38" s="12"/>
      <c r="L38" s="12"/>
      <c r="M38" s="12"/>
      <c r="N38" s="12"/>
      <c r="O38" s="12"/>
      <c r="P38" s="42"/>
      <c r="Q38" s="92" t="s">
        <v>51</v>
      </c>
      <c r="R38" s="93"/>
      <c r="S38" s="93"/>
      <c r="T38" s="93"/>
      <c r="U38" s="93"/>
      <c r="V38" s="94"/>
      <c r="Y38" s="92" t="s">
        <v>51</v>
      </c>
      <c r="Z38" s="93"/>
      <c r="AA38" s="93"/>
      <c r="AB38" s="93"/>
      <c r="AC38" s="93"/>
      <c r="AD38" s="94"/>
    </row>
    <row r="39" spans="2:30" ht="43.5" thickBot="1">
      <c r="B39" s="9"/>
      <c r="C39" s="9"/>
      <c r="D39" s="9"/>
      <c r="E39" s="9"/>
      <c r="F39" s="9"/>
      <c r="H39" s="11" t="s">
        <v>44</v>
      </c>
      <c r="I39" s="11"/>
      <c r="J39" s="11"/>
      <c r="K39" s="45"/>
      <c r="L39" s="12"/>
      <c r="M39" s="12"/>
      <c r="N39" s="11"/>
      <c r="O39" s="11"/>
      <c r="Q39" s="95"/>
      <c r="R39" s="96" t="s">
        <v>52</v>
      </c>
      <c r="S39" s="96" t="s">
        <v>57</v>
      </c>
      <c r="T39" s="97" t="s">
        <v>58</v>
      </c>
      <c r="U39" s="97" t="s">
        <v>53</v>
      </c>
      <c r="V39" s="98" t="s">
        <v>54</v>
      </c>
      <c r="Y39" s="95"/>
      <c r="Z39" s="104" t="s">
        <v>52</v>
      </c>
      <c r="AA39" s="104" t="s">
        <v>57</v>
      </c>
      <c r="AB39" s="104" t="s">
        <v>58</v>
      </c>
      <c r="AC39" s="105" t="s">
        <v>53</v>
      </c>
      <c r="AD39" s="110" t="s">
        <v>54</v>
      </c>
    </row>
    <row r="40" spans="2:30" ht="15" thickBot="1">
      <c r="B40" s="9"/>
      <c r="C40" s="9"/>
      <c r="D40" s="9"/>
      <c r="E40" s="9"/>
      <c r="F40" s="9"/>
      <c r="H40" s="14"/>
      <c r="I40" s="15" t="s">
        <v>37</v>
      </c>
      <c r="J40" s="178" t="s">
        <v>38</v>
      </c>
      <c r="K40" s="179"/>
      <c r="L40" s="179"/>
      <c r="M40" s="179"/>
      <c r="N40" s="179"/>
      <c r="O40" s="180"/>
      <c r="Q40" s="95" t="s">
        <v>55</v>
      </c>
      <c r="R40" s="97">
        <v>20</v>
      </c>
      <c r="S40" s="97">
        <v>1063.9434000000001</v>
      </c>
      <c r="T40" s="97">
        <v>53.197172000000002</v>
      </c>
      <c r="U40" s="97"/>
      <c r="V40" s="98"/>
      <c r="Y40" s="95" t="s">
        <v>55</v>
      </c>
      <c r="Z40" s="97">
        <v>20</v>
      </c>
      <c r="AA40" s="97">
        <v>418.57763</v>
      </c>
      <c r="AB40" s="97">
        <v>20.928881000000001</v>
      </c>
      <c r="AC40" s="97"/>
      <c r="AD40" s="98"/>
    </row>
    <row r="41" spans="2:30" ht="15" thickBot="1">
      <c r="B41" s="9"/>
      <c r="C41" s="9"/>
      <c r="D41" s="9"/>
      <c r="E41" s="9"/>
      <c r="F41" s="9"/>
      <c r="H41" s="15" t="s">
        <v>42</v>
      </c>
      <c r="I41" s="15">
        <v>0</v>
      </c>
      <c r="J41" s="50">
        <v>5.0000000000000001E-4</v>
      </c>
      <c r="K41" s="51">
        <v>2.5000000000000001E-3</v>
      </c>
      <c r="L41" s="50">
        <v>5.0000000000000001E-3</v>
      </c>
      <c r="M41" s="51">
        <v>7.4999999999999997E-3</v>
      </c>
      <c r="N41" s="50">
        <v>0.01</v>
      </c>
      <c r="O41" s="51">
        <v>1.4999999999999999E-2</v>
      </c>
      <c r="Q41" s="95" t="s">
        <v>48</v>
      </c>
      <c r="R41" s="97">
        <v>6</v>
      </c>
      <c r="S41" s="97">
        <v>757.89032999999995</v>
      </c>
      <c r="T41" s="97">
        <v>126.31506</v>
      </c>
      <c r="U41" s="97">
        <v>5.7781172999999999</v>
      </c>
      <c r="V41" s="98">
        <v>3.29E-3</v>
      </c>
      <c r="Y41" s="95" t="s">
        <v>48</v>
      </c>
      <c r="Z41" s="97">
        <v>6</v>
      </c>
      <c r="AA41" s="97">
        <v>264.6146</v>
      </c>
      <c r="AB41" s="97">
        <v>44.102432999999998</v>
      </c>
      <c r="AC41" s="97">
        <v>4.0102748999999998</v>
      </c>
      <c r="AD41" s="98">
        <v>1.5140000000000001E-2</v>
      </c>
    </row>
    <row r="42" spans="2:30" ht="14.25">
      <c r="B42" s="9"/>
      <c r="C42" s="9"/>
      <c r="D42" s="9"/>
      <c r="E42" s="9"/>
      <c r="F42" s="9"/>
      <c r="H42" s="16" t="s">
        <v>43</v>
      </c>
      <c r="I42" s="16">
        <v>48</v>
      </c>
      <c r="J42" s="47">
        <v>52</v>
      </c>
      <c r="K42" s="53">
        <v>44</v>
      </c>
      <c r="L42" s="47">
        <v>64</v>
      </c>
      <c r="M42" s="53">
        <v>60</v>
      </c>
      <c r="N42" s="47">
        <v>56</v>
      </c>
      <c r="O42" s="53">
        <v>56</v>
      </c>
      <c r="P42" s="42"/>
      <c r="Q42" s="99" t="s">
        <v>56</v>
      </c>
      <c r="R42" s="97">
        <v>14</v>
      </c>
      <c r="S42" s="97">
        <v>306.05311</v>
      </c>
      <c r="T42" s="97">
        <v>21.860937</v>
      </c>
      <c r="U42" s="97"/>
      <c r="V42" s="98"/>
      <c r="Y42" s="99" t="s">
        <v>56</v>
      </c>
      <c r="Z42" s="97">
        <v>14</v>
      </c>
      <c r="AA42" s="97">
        <v>153.96303</v>
      </c>
      <c r="AB42" s="97">
        <v>10.997358999999999</v>
      </c>
      <c r="AC42" s="97"/>
      <c r="AD42" s="98"/>
    </row>
    <row r="43" spans="2:30" ht="14.25">
      <c r="B43" s="9"/>
      <c r="C43" s="9"/>
      <c r="D43" s="9"/>
      <c r="E43" s="9"/>
      <c r="F43" s="9"/>
      <c r="H43" s="16" t="s">
        <v>21</v>
      </c>
      <c r="I43" s="16">
        <v>52</v>
      </c>
      <c r="J43" s="47">
        <v>52</v>
      </c>
      <c r="K43" s="53">
        <v>48</v>
      </c>
      <c r="L43" s="47">
        <v>68</v>
      </c>
      <c r="M43" s="53">
        <v>52</v>
      </c>
      <c r="N43" s="47">
        <v>48</v>
      </c>
      <c r="O43" s="53">
        <v>48</v>
      </c>
      <c r="P43" s="42"/>
      <c r="Q43" s="91"/>
      <c r="R43" s="93"/>
      <c r="S43" s="93"/>
      <c r="T43" s="93"/>
      <c r="U43" s="93"/>
      <c r="V43" s="94"/>
      <c r="Y43" s="92"/>
      <c r="Z43" s="93"/>
      <c r="AA43" s="93"/>
      <c r="AB43" s="93"/>
      <c r="AC43" s="93"/>
      <c r="AD43" s="94"/>
    </row>
    <row r="44" spans="2:30" ht="15" thickBot="1">
      <c r="B44" s="9"/>
      <c r="C44" s="9"/>
      <c r="D44" s="9"/>
      <c r="E44" s="9"/>
      <c r="F44" s="9"/>
      <c r="H44" s="17" t="s">
        <v>22</v>
      </c>
      <c r="I44" s="17">
        <v>40</v>
      </c>
      <c r="J44" s="45">
        <v>40</v>
      </c>
      <c r="K44" s="54">
        <v>36</v>
      </c>
      <c r="L44" s="49">
        <v>56</v>
      </c>
      <c r="M44" s="54">
        <v>56</v>
      </c>
      <c r="N44" s="48">
        <v>52</v>
      </c>
      <c r="O44" s="54">
        <v>44</v>
      </c>
      <c r="P44" s="42"/>
      <c r="Q44" s="91" t="s">
        <v>47</v>
      </c>
      <c r="R44" s="93"/>
      <c r="S44" s="93"/>
      <c r="T44" s="93"/>
      <c r="U44" s="93"/>
      <c r="V44" s="94"/>
      <c r="Y44" s="92" t="s">
        <v>47</v>
      </c>
      <c r="Z44" s="93"/>
      <c r="AA44" s="93"/>
      <c r="AB44" s="93"/>
      <c r="AC44" s="93"/>
      <c r="AD44" s="94"/>
    </row>
    <row r="45" spans="2:30" ht="14.25">
      <c r="B45" s="9"/>
      <c r="C45" s="9"/>
      <c r="D45" s="9"/>
      <c r="E45" s="9"/>
      <c r="F45" s="9"/>
      <c r="Q45" s="160" t="s">
        <v>83</v>
      </c>
      <c r="R45" s="161"/>
      <c r="S45" s="161"/>
      <c r="T45" s="161"/>
      <c r="U45" s="161"/>
      <c r="V45" s="162"/>
      <c r="Y45" s="160" t="s">
        <v>83</v>
      </c>
      <c r="Z45" s="161"/>
      <c r="AA45" s="161"/>
      <c r="AB45" s="161"/>
      <c r="AC45" s="161"/>
      <c r="AD45" s="162"/>
    </row>
    <row r="46" spans="2:30" ht="28.5">
      <c r="B46" s="9"/>
      <c r="C46" s="9"/>
      <c r="D46" s="9"/>
      <c r="E46" s="9"/>
      <c r="F46" s="9"/>
      <c r="H46" s="55" t="s">
        <v>45</v>
      </c>
      <c r="Q46" s="92" t="s">
        <v>80</v>
      </c>
      <c r="R46" s="100" t="s">
        <v>81</v>
      </c>
      <c r="S46" s="93" t="s">
        <v>49</v>
      </c>
      <c r="T46" s="93" t="s">
        <v>50</v>
      </c>
      <c r="U46" s="93" t="s">
        <v>84</v>
      </c>
      <c r="V46" s="94"/>
      <c r="Y46" s="106" t="s">
        <v>80</v>
      </c>
      <c r="Z46" s="109" t="s">
        <v>81</v>
      </c>
      <c r="AA46" s="107" t="s">
        <v>49</v>
      </c>
      <c r="AB46" s="107" t="s">
        <v>50</v>
      </c>
      <c r="AC46" s="107" t="s">
        <v>84</v>
      </c>
      <c r="AD46" s="108"/>
    </row>
    <row r="47" spans="2:30" ht="14.25">
      <c r="B47" s="9"/>
      <c r="C47" s="9"/>
      <c r="D47" s="9"/>
      <c r="E47" s="9"/>
      <c r="F47" s="9"/>
      <c r="H47" s="56">
        <v>100</v>
      </c>
      <c r="I47" s="56"/>
      <c r="J47" s="56"/>
      <c r="K47" s="56"/>
      <c r="L47" s="56"/>
      <c r="M47" s="56"/>
      <c r="N47" s="56"/>
      <c r="O47" s="56"/>
      <c r="Q47" s="92" t="s">
        <v>59</v>
      </c>
      <c r="R47" s="93">
        <v>18.967600000000001</v>
      </c>
      <c r="S47" s="93">
        <v>7.0265000000000004</v>
      </c>
      <c r="T47" s="93">
        <v>3.0000000000000001E-3</v>
      </c>
      <c r="U47" s="93" t="s">
        <v>85</v>
      </c>
      <c r="V47" s="94"/>
      <c r="Y47" s="92" t="s">
        <v>61</v>
      </c>
      <c r="Z47" s="93">
        <v>11.616199999999999</v>
      </c>
      <c r="AA47" s="93">
        <v>6.0670999999999999</v>
      </c>
      <c r="AB47" s="93">
        <v>1.0200000000000001E-2</v>
      </c>
      <c r="AC47" s="93" t="s">
        <v>118</v>
      </c>
      <c r="AD47" s="94"/>
    </row>
    <row r="48" spans="2:30" ht="15" thickBot="1">
      <c r="B48" s="9"/>
      <c r="C48" s="9"/>
      <c r="D48" s="9"/>
      <c r="E48" s="9"/>
      <c r="F48" s="9"/>
      <c r="H48" s="57" t="s">
        <v>41</v>
      </c>
      <c r="I48" s="58"/>
      <c r="J48" s="59"/>
      <c r="K48" s="58"/>
      <c r="L48" s="58"/>
      <c r="M48" s="58"/>
      <c r="N48" s="58"/>
      <c r="O48" s="58"/>
      <c r="Q48" s="92" t="s">
        <v>60</v>
      </c>
      <c r="R48" s="93">
        <v>15.882999999999999</v>
      </c>
      <c r="S48" s="93">
        <v>5.8837999999999999</v>
      </c>
      <c r="T48" s="93">
        <v>1.2999999999999999E-2</v>
      </c>
      <c r="U48" s="93" t="s">
        <v>86</v>
      </c>
      <c r="V48" s="94"/>
      <c r="Y48" s="92" t="s">
        <v>59</v>
      </c>
      <c r="Z48" s="93">
        <v>9.2982399999999998</v>
      </c>
      <c r="AA48" s="93">
        <v>4.8563999999999998</v>
      </c>
      <c r="AB48" s="93">
        <v>4.8300000000000003E-2</v>
      </c>
      <c r="AC48" s="93" t="s">
        <v>119</v>
      </c>
      <c r="AD48" s="94"/>
    </row>
    <row r="49" spans="2:30" ht="15" thickBot="1">
      <c r="B49" s="9"/>
      <c r="C49" s="9"/>
      <c r="D49" s="9"/>
      <c r="E49" s="9"/>
      <c r="F49" s="9"/>
      <c r="H49" s="60"/>
      <c r="I49" s="61" t="s">
        <v>37</v>
      </c>
      <c r="J49" s="181" t="s">
        <v>38</v>
      </c>
      <c r="K49" s="182"/>
      <c r="L49" s="182"/>
      <c r="M49" s="182"/>
      <c r="N49" s="182"/>
      <c r="O49" s="183"/>
      <c r="Q49" s="92" t="s">
        <v>61</v>
      </c>
      <c r="R49" s="93">
        <v>13.547499999999999</v>
      </c>
      <c r="S49" s="93">
        <v>5.0186000000000002</v>
      </c>
      <c r="T49" s="93">
        <v>3.9300000000000002E-2</v>
      </c>
      <c r="U49" s="93" t="s">
        <v>87</v>
      </c>
      <c r="V49" s="94"/>
      <c r="Y49" s="92" t="s">
        <v>60</v>
      </c>
      <c r="Z49" s="93">
        <v>8.5341000000000005</v>
      </c>
      <c r="AA49" s="93">
        <v>4.4573</v>
      </c>
      <c r="AB49" s="93">
        <v>7.9399999999999998E-2</v>
      </c>
      <c r="AC49" s="93" t="s">
        <v>120</v>
      </c>
      <c r="AD49" s="94"/>
    </row>
    <row r="50" spans="2:30" ht="15" thickBot="1">
      <c r="B50" s="9"/>
      <c r="C50" s="9"/>
      <c r="D50" s="9"/>
      <c r="E50" s="9"/>
      <c r="F50" s="9"/>
      <c r="H50" s="61" t="s">
        <v>42</v>
      </c>
      <c r="I50" s="61">
        <v>0</v>
      </c>
      <c r="J50" s="62">
        <v>5.0000000000000001E-4</v>
      </c>
      <c r="K50" s="63">
        <v>2.5000000000000001E-3</v>
      </c>
      <c r="L50" s="62">
        <v>5.0000000000000001E-3</v>
      </c>
      <c r="M50" s="63">
        <v>7.4999999999999997E-3</v>
      </c>
      <c r="N50" s="62">
        <v>0.01</v>
      </c>
      <c r="O50" s="63">
        <v>1.4999999999999999E-2</v>
      </c>
      <c r="Q50" s="92" t="s">
        <v>62</v>
      </c>
      <c r="R50" s="93">
        <v>9.4415999999999993</v>
      </c>
      <c r="S50" s="93">
        <v>3.4975999999999998</v>
      </c>
      <c r="T50" s="93">
        <v>0.24</v>
      </c>
      <c r="U50" s="93" t="s">
        <v>88</v>
      </c>
      <c r="V50" s="94"/>
      <c r="Y50" s="92" t="s">
        <v>63</v>
      </c>
      <c r="Z50" s="93">
        <v>7.7574899999999998</v>
      </c>
      <c r="AA50" s="93">
        <v>4.0517000000000003</v>
      </c>
      <c r="AB50" s="93">
        <v>0.12909999999999999</v>
      </c>
      <c r="AC50" s="93" t="s">
        <v>121</v>
      </c>
      <c r="AD50" s="94"/>
    </row>
    <row r="51" spans="2:30" ht="14.25">
      <c r="B51" s="9"/>
      <c r="C51" s="9"/>
      <c r="D51" s="9"/>
      <c r="E51" s="9"/>
      <c r="F51" s="9"/>
      <c r="H51" s="64" t="s">
        <v>43</v>
      </c>
      <c r="I51" s="60">
        <f>I35/$H$47</f>
        <v>0.6</v>
      </c>
      <c r="J51" s="60">
        <f t="shared" ref="J51:O51" si="8">J35/$H$47</f>
        <v>0.56000000000000005</v>
      </c>
      <c r="K51" s="60">
        <f t="shared" si="8"/>
        <v>0.64</v>
      </c>
      <c r="L51" s="60">
        <f t="shared" si="8"/>
        <v>0.8</v>
      </c>
      <c r="M51" s="60">
        <f t="shared" si="8"/>
        <v>0.84</v>
      </c>
      <c r="N51" s="60">
        <f t="shared" si="8"/>
        <v>0.76</v>
      </c>
      <c r="O51" s="60">
        <f t="shared" si="8"/>
        <v>0.8</v>
      </c>
      <c r="Q51" s="92" t="s">
        <v>63</v>
      </c>
      <c r="R51" s="93">
        <v>9.3058700000000005</v>
      </c>
      <c r="S51" s="93">
        <v>3.4472999999999998</v>
      </c>
      <c r="T51" s="93">
        <v>0.253</v>
      </c>
      <c r="U51" s="93" t="s">
        <v>89</v>
      </c>
      <c r="V51" s="94"/>
      <c r="Y51" s="92" t="s">
        <v>62</v>
      </c>
      <c r="Z51" s="93">
        <v>6.2267299999999999</v>
      </c>
      <c r="AA51" s="93">
        <v>3.2522000000000002</v>
      </c>
      <c r="AB51" s="93">
        <v>0.3085</v>
      </c>
      <c r="AC51" s="93" t="s">
        <v>122</v>
      </c>
      <c r="AD51" s="94"/>
    </row>
    <row r="52" spans="2:30" ht="14.25">
      <c r="B52" s="9"/>
      <c r="C52" s="9"/>
      <c r="D52" s="9"/>
      <c r="E52" s="9"/>
      <c r="F52" s="9"/>
      <c r="H52" s="64" t="s">
        <v>21</v>
      </c>
      <c r="I52" s="64">
        <f t="shared" ref="I52:O53" si="9">I36/$H$47</f>
        <v>0.48</v>
      </c>
      <c r="J52" s="64">
        <f t="shared" si="9"/>
        <v>0.56000000000000005</v>
      </c>
      <c r="K52" s="64">
        <f t="shared" si="9"/>
        <v>0.64</v>
      </c>
      <c r="L52" s="64">
        <f t="shared" si="9"/>
        <v>0.92</v>
      </c>
      <c r="M52" s="64">
        <f t="shared" si="9"/>
        <v>0.76</v>
      </c>
      <c r="N52" s="64">
        <f t="shared" si="9"/>
        <v>0.68</v>
      </c>
      <c r="O52" s="64">
        <f t="shared" si="9"/>
        <v>0.6</v>
      </c>
      <c r="Q52" s="92" t="s">
        <v>64</v>
      </c>
      <c r="R52" s="93">
        <v>5.0110299999999999</v>
      </c>
      <c r="S52" s="93">
        <v>1.8563000000000001</v>
      </c>
      <c r="T52" s="93">
        <v>0.83550000000000002</v>
      </c>
      <c r="U52" s="93" t="s">
        <v>90</v>
      </c>
      <c r="V52" s="94"/>
      <c r="Y52" s="92" t="s">
        <v>64</v>
      </c>
      <c r="Z52" s="93">
        <v>3.9218299999999999</v>
      </c>
      <c r="AA52" s="93">
        <v>2.0484</v>
      </c>
      <c r="AB52" s="93">
        <v>0.76839999999999997</v>
      </c>
      <c r="AC52" s="93" t="s">
        <v>123</v>
      </c>
      <c r="AD52" s="94"/>
    </row>
    <row r="53" spans="2:30" ht="15" thickBot="1">
      <c r="B53" s="9"/>
      <c r="C53" s="9"/>
      <c r="D53" s="9"/>
      <c r="E53" s="9"/>
      <c r="F53" s="9"/>
      <c r="H53" s="65" t="s">
        <v>22</v>
      </c>
      <c r="I53" s="65">
        <f t="shared" si="9"/>
        <v>0.52</v>
      </c>
      <c r="J53" s="65">
        <f t="shared" si="9"/>
        <v>0.64</v>
      </c>
      <c r="K53" s="65">
        <f t="shared" si="9"/>
        <v>0.6</v>
      </c>
      <c r="L53" s="65">
        <f t="shared" si="9"/>
        <v>0.76</v>
      </c>
      <c r="M53" s="65">
        <f t="shared" si="9"/>
        <v>0.68</v>
      </c>
      <c r="N53" s="65">
        <f t="shared" si="9"/>
        <v>0.64</v>
      </c>
      <c r="O53" s="65">
        <f t="shared" si="9"/>
        <v>0.68</v>
      </c>
      <c r="Q53" s="92" t="s">
        <v>65</v>
      </c>
      <c r="R53" s="93">
        <v>13.9565</v>
      </c>
      <c r="S53" s="93">
        <v>5.1702000000000004</v>
      </c>
      <c r="T53" s="93">
        <v>3.2399999999999998E-2</v>
      </c>
      <c r="U53" s="93" t="s">
        <v>91</v>
      </c>
      <c r="V53" s="94"/>
      <c r="Y53" s="92" t="s">
        <v>67</v>
      </c>
      <c r="Z53" s="93">
        <v>7.6943799999999998</v>
      </c>
      <c r="AA53" s="93">
        <v>4.0186999999999999</v>
      </c>
      <c r="AB53" s="93">
        <v>0.13420000000000001</v>
      </c>
      <c r="AC53" s="93" t="s">
        <v>124</v>
      </c>
      <c r="AD53" s="94"/>
    </row>
    <row r="54" spans="2:30" ht="14.25">
      <c r="B54" s="9"/>
      <c r="C54" s="9"/>
      <c r="D54" s="9"/>
      <c r="E54" s="9"/>
      <c r="F54" s="9"/>
      <c r="H54" s="58"/>
      <c r="I54" s="57"/>
      <c r="J54" s="57"/>
      <c r="K54" s="58"/>
      <c r="L54" s="58"/>
      <c r="M54" s="58"/>
      <c r="N54" s="58"/>
      <c r="O54" s="58"/>
      <c r="Q54" s="92" t="s">
        <v>66</v>
      </c>
      <c r="R54" s="93">
        <v>10.8719</v>
      </c>
      <c r="S54" s="93">
        <v>4.0274999999999999</v>
      </c>
      <c r="T54" s="93">
        <v>0.13289999999999999</v>
      </c>
      <c r="U54" s="93" t="s">
        <v>92</v>
      </c>
      <c r="V54" s="94"/>
      <c r="Y54" s="92" t="s">
        <v>65</v>
      </c>
      <c r="Z54" s="93">
        <v>5.3764099999999999</v>
      </c>
      <c r="AA54" s="93">
        <v>2.8081</v>
      </c>
      <c r="AB54" s="93">
        <v>0.46310000000000001</v>
      </c>
      <c r="AC54" s="93" t="s">
        <v>125</v>
      </c>
      <c r="AD54" s="94"/>
    </row>
    <row r="55" spans="2:30" ht="15" thickBot="1">
      <c r="B55" s="9"/>
      <c r="C55" s="9"/>
      <c r="D55" s="9"/>
      <c r="E55" s="9"/>
      <c r="F55" s="9"/>
      <c r="H55" s="57" t="s">
        <v>44</v>
      </c>
      <c r="I55" s="57"/>
      <c r="J55" s="57"/>
      <c r="K55" s="66"/>
      <c r="L55" s="58"/>
      <c r="M55" s="58"/>
      <c r="N55" s="57"/>
      <c r="O55" s="57"/>
      <c r="Q55" s="92" t="s">
        <v>67</v>
      </c>
      <c r="R55" s="93">
        <v>8.5364500000000003</v>
      </c>
      <c r="S55" s="93">
        <v>3.1623000000000001</v>
      </c>
      <c r="T55" s="93">
        <v>0.3367</v>
      </c>
      <c r="U55" s="93" t="s">
        <v>93</v>
      </c>
      <c r="V55" s="94"/>
      <c r="Y55" s="92" t="s">
        <v>66</v>
      </c>
      <c r="Z55" s="93">
        <v>4.61226</v>
      </c>
      <c r="AA55" s="93">
        <v>2.4089999999999998</v>
      </c>
      <c r="AB55" s="93">
        <v>0.62480000000000002</v>
      </c>
      <c r="AC55" s="93" t="s">
        <v>126</v>
      </c>
      <c r="AD55" s="94"/>
    </row>
    <row r="56" spans="2:30" ht="15" thickBot="1">
      <c r="B56" s="9"/>
      <c r="C56" s="9"/>
      <c r="D56" s="9"/>
      <c r="E56" s="9"/>
      <c r="F56" s="9"/>
      <c r="H56" s="60"/>
      <c r="I56" s="61" t="s">
        <v>37</v>
      </c>
      <c r="J56" s="181" t="s">
        <v>38</v>
      </c>
      <c r="K56" s="182"/>
      <c r="L56" s="182"/>
      <c r="M56" s="182"/>
      <c r="N56" s="182"/>
      <c r="O56" s="183"/>
      <c r="Q56" s="92" t="s">
        <v>68</v>
      </c>
      <c r="R56" s="93">
        <v>4.4305700000000003</v>
      </c>
      <c r="S56" s="93">
        <v>1.6413</v>
      </c>
      <c r="T56" s="93">
        <v>0.89759999999999995</v>
      </c>
      <c r="U56" s="93" t="s">
        <v>94</v>
      </c>
      <c r="V56" s="94"/>
      <c r="Y56" s="92" t="s">
        <v>69</v>
      </c>
      <c r="Z56" s="93">
        <v>3.8356599999999998</v>
      </c>
      <c r="AA56" s="93">
        <v>2.0032999999999999</v>
      </c>
      <c r="AB56" s="93">
        <v>0.78500000000000003</v>
      </c>
      <c r="AC56" s="93" t="s">
        <v>127</v>
      </c>
      <c r="AD56" s="94"/>
    </row>
    <row r="57" spans="2:30" ht="15" thickBot="1">
      <c r="B57" s="9"/>
      <c r="C57" s="9"/>
      <c r="D57" s="9"/>
      <c r="E57" s="9"/>
      <c r="F57" s="9"/>
      <c r="H57" s="61" t="s">
        <v>42</v>
      </c>
      <c r="I57" s="61">
        <v>0</v>
      </c>
      <c r="J57" s="62">
        <v>5.0000000000000001E-4</v>
      </c>
      <c r="K57" s="63">
        <v>2.5000000000000001E-3</v>
      </c>
      <c r="L57" s="62">
        <v>5.0000000000000001E-3</v>
      </c>
      <c r="M57" s="63">
        <v>7.4999999999999997E-3</v>
      </c>
      <c r="N57" s="62">
        <v>0.01</v>
      </c>
      <c r="O57" s="63">
        <v>1.4999999999999999E-2</v>
      </c>
      <c r="Q57" s="92" t="s">
        <v>69</v>
      </c>
      <c r="R57" s="93">
        <v>4.2948399999999998</v>
      </c>
      <c r="S57" s="93">
        <v>1.591</v>
      </c>
      <c r="T57" s="93">
        <v>0.90990000000000004</v>
      </c>
      <c r="U57" s="93" t="s">
        <v>95</v>
      </c>
      <c r="V57" s="94"/>
      <c r="Y57" s="92" t="s">
        <v>68</v>
      </c>
      <c r="Z57" s="93">
        <v>2.3048999999999999</v>
      </c>
      <c r="AA57" s="93">
        <v>1.2038</v>
      </c>
      <c r="AB57" s="93">
        <v>0.97440000000000004</v>
      </c>
      <c r="AC57" s="93" t="s">
        <v>128</v>
      </c>
      <c r="AD57" s="94"/>
    </row>
    <row r="58" spans="2:30" ht="14.25">
      <c r="H58" s="64" t="s">
        <v>43</v>
      </c>
      <c r="I58" s="60">
        <f>I42/$H$47</f>
        <v>0.48</v>
      </c>
      <c r="J58" s="60">
        <f t="shared" ref="J58:O58" si="10">J42/$H$47</f>
        <v>0.52</v>
      </c>
      <c r="K58" s="60">
        <f t="shared" si="10"/>
        <v>0.44</v>
      </c>
      <c r="L58" s="60">
        <f t="shared" si="10"/>
        <v>0.64</v>
      </c>
      <c r="M58" s="60">
        <f t="shared" si="10"/>
        <v>0.6</v>
      </c>
      <c r="N58" s="60">
        <f t="shared" si="10"/>
        <v>0.56000000000000005</v>
      </c>
      <c r="O58" s="60">
        <f t="shared" si="10"/>
        <v>0.56000000000000005</v>
      </c>
      <c r="Q58" s="92" t="s">
        <v>70</v>
      </c>
      <c r="R58" s="93">
        <v>9.6616800000000005</v>
      </c>
      <c r="S58" s="93">
        <v>3.5790999999999999</v>
      </c>
      <c r="T58" s="93">
        <v>0.22</v>
      </c>
      <c r="U58" s="93" t="s">
        <v>96</v>
      </c>
      <c r="V58" s="94"/>
      <c r="Y58" s="92" t="s">
        <v>76</v>
      </c>
      <c r="Z58" s="93">
        <v>5.3894799999999998</v>
      </c>
      <c r="AA58" s="93">
        <v>2.8149000000000002</v>
      </c>
      <c r="AB58" s="93">
        <v>0.46050000000000002</v>
      </c>
      <c r="AC58" s="93" t="s">
        <v>129</v>
      </c>
      <c r="AD58" s="94"/>
    </row>
    <row r="59" spans="2:30" ht="14.25">
      <c r="H59" s="64" t="s">
        <v>21</v>
      </c>
      <c r="I59" s="64">
        <f t="shared" ref="I59:O59" si="11">I43/$H$47</f>
        <v>0.52</v>
      </c>
      <c r="J59" s="64">
        <f t="shared" si="11"/>
        <v>0.52</v>
      </c>
      <c r="K59" s="64">
        <f t="shared" si="11"/>
        <v>0.48</v>
      </c>
      <c r="L59" s="64">
        <f t="shared" si="11"/>
        <v>0.68</v>
      </c>
      <c r="M59" s="64">
        <f t="shared" si="11"/>
        <v>0.52</v>
      </c>
      <c r="N59" s="64">
        <f t="shared" si="11"/>
        <v>0.48</v>
      </c>
      <c r="O59" s="64">
        <f t="shared" si="11"/>
        <v>0.48</v>
      </c>
      <c r="Q59" s="92" t="s">
        <v>71</v>
      </c>
      <c r="R59" s="93">
        <v>6.5771100000000002</v>
      </c>
      <c r="S59" s="93">
        <v>2.4365000000000001</v>
      </c>
      <c r="T59" s="93">
        <v>0.61339999999999995</v>
      </c>
      <c r="U59" s="93" t="s">
        <v>97</v>
      </c>
      <c r="V59" s="94"/>
      <c r="Y59" s="92" t="s">
        <v>74</v>
      </c>
      <c r="Z59" s="93">
        <v>3.07151</v>
      </c>
      <c r="AA59" s="93">
        <v>1.6042000000000001</v>
      </c>
      <c r="AB59" s="93">
        <v>0.90669999999999995</v>
      </c>
      <c r="AC59" s="93" t="s">
        <v>130</v>
      </c>
      <c r="AD59" s="94"/>
    </row>
    <row r="60" spans="2:30" ht="15" thickBot="1">
      <c r="H60" s="65" t="s">
        <v>22</v>
      </c>
      <c r="I60" s="65">
        <f t="shared" ref="I60:O60" si="12">I44/$H$47</f>
        <v>0.4</v>
      </c>
      <c r="J60" s="65">
        <f t="shared" si="12"/>
        <v>0.4</v>
      </c>
      <c r="K60" s="65">
        <f t="shared" si="12"/>
        <v>0.36</v>
      </c>
      <c r="L60" s="65">
        <f t="shared" si="12"/>
        <v>0.56000000000000005</v>
      </c>
      <c r="M60" s="65">
        <f t="shared" si="12"/>
        <v>0.56000000000000005</v>
      </c>
      <c r="N60" s="65">
        <f t="shared" si="12"/>
        <v>0.52</v>
      </c>
      <c r="O60" s="65">
        <f t="shared" si="12"/>
        <v>0.44</v>
      </c>
      <c r="Q60" s="92" t="s">
        <v>72</v>
      </c>
      <c r="R60" s="93">
        <v>4.2416099999999997</v>
      </c>
      <c r="S60" s="93">
        <v>1.5712999999999999</v>
      </c>
      <c r="T60" s="93">
        <v>0.91439999999999999</v>
      </c>
      <c r="U60" s="93" t="s">
        <v>98</v>
      </c>
      <c r="V60" s="94"/>
      <c r="Y60" s="92" t="s">
        <v>75</v>
      </c>
      <c r="Z60" s="93">
        <v>2.3073600000000001</v>
      </c>
      <c r="AA60" s="93">
        <v>1.2051000000000001</v>
      </c>
      <c r="AB60" s="93">
        <v>0.97430000000000005</v>
      </c>
      <c r="AC60" s="93" t="s">
        <v>131</v>
      </c>
      <c r="AD60" s="94"/>
    </row>
    <row r="61" spans="2:30" ht="14.25">
      <c r="Q61" s="92" t="s">
        <v>73</v>
      </c>
      <c r="R61" s="93">
        <v>0.13573199999999999</v>
      </c>
      <c r="S61" s="93">
        <v>5.0299999999999997E-2</v>
      </c>
      <c r="T61" s="93">
        <v>1</v>
      </c>
      <c r="U61" s="93" t="s">
        <v>99</v>
      </c>
      <c r="V61" s="94"/>
      <c r="Y61" s="92" t="s">
        <v>114</v>
      </c>
      <c r="Z61" s="93">
        <v>1.5307599999999999</v>
      </c>
      <c r="AA61" s="93">
        <v>0.79949999999999999</v>
      </c>
      <c r="AB61" s="93">
        <v>0.99690000000000001</v>
      </c>
      <c r="AC61" s="93" t="s">
        <v>132</v>
      </c>
      <c r="AD61" s="94"/>
    </row>
    <row r="62" spans="2:30" ht="14.25">
      <c r="Q62" s="92" t="s">
        <v>74</v>
      </c>
      <c r="R62" s="93">
        <v>9.5259499999999999</v>
      </c>
      <c r="S62" s="93">
        <v>3.5289000000000001</v>
      </c>
      <c r="T62" s="93">
        <v>0.2321</v>
      </c>
      <c r="U62" s="93" t="s">
        <v>100</v>
      </c>
      <c r="V62" s="94"/>
      <c r="Y62" s="92" t="s">
        <v>72</v>
      </c>
      <c r="Z62" s="93">
        <v>3.8587199999999999</v>
      </c>
      <c r="AA62" s="93">
        <v>2.0154000000000001</v>
      </c>
      <c r="AB62" s="93">
        <v>0.78059999999999996</v>
      </c>
      <c r="AC62" s="93" t="s">
        <v>133</v>
      </c>
      <c r="AD62" s="94"/>
    </row>
    <row r="63" spans="2:30" ht="14.25">
      <c r="H63" s="55" t="s">
        <v>46</v>
      </c>
      <c r="Q63" s="92" t="s">
        <v>75</v>
      </c>
      <c r="R63" s="93">
        <v>6.44137</v>
      </c>
      <c r="S63" s="93">
        <v>2.3862000000000001</v>
      </c>
      <c r="T63" s="93">
        <v>0.63419999999999999</v>
      </c>
      <c r="U63" s="93" t="s">
        <v>101</v>
      </c>
      <c r="V63" s="94"/>
      <c r="Y63" s="92" t="s">
        <v>115</v>
      </c>
      <c r="Z63" s="93">
        <v>1.5407500000000001</v>
      </c>
      <c r="AA63" s="93">
        <v>0.80469999999999997</v>
      </c>
      <c r="AB63" s="93">
        <v>0.99680000000000002</v>
      </c>
      <c r="AC63" s="93" t="s">
        <v>134</v>
      </c>
      <c r="AD63" s="94"/>
    </row>
    <row r="64" spans="2:30" ht="15" thickBot="1">
      <c r="H64" s="68" t="s">
        <v>41</v>
      </c>
      <c r="I64" s="68" t="s">
        <v>106</v>
      </c>
      <c r="J64" s="67" t="s">
        <v>107</v>
      </c>
      <c r="K64" s="67" t="s">
        <v>108</v>
      </c>
      <c r="L64" s="67" t="s">
        <v>109</v>
      </c>
      <c r="M64" s="67" t="s">
        <v>110</v>
      </c>
      <c r="N64" s="67" t="s">
        <v>111</v>
      </c>
      <c r="O64" s="67" t="s">
        <v>112</v>
      </c>
      <c r="P64" s="55"/>
      <c r="Q64" s="92" t="s">
        <v>76</v>
      </c>
      <c r="R64" s="93">
        <v>4.10588</v>
      </c>
      <c r="S64" s="93">
        <v>1.5209999999999999</v>
      </c>
      <c r="T64" s="93">
        <v>0.9254</v>
      </c>
      <c r="U64" s="93" t="s">
        <v>102</v>
      </c>
      <c r="V64" s="94"/>
      <c r="Y64" s="92" t="s">
        <v>71</v>
      </c>
      <c r="Z64" s="93">
        <v>0.77660499999999999</v>
      </c>
      <c r="AA64" s="93">
        <v>0.40560000000000002</v>
      </c>
      <c r="AB64" s="93">
        <v>0.99990000000000001</v>
      </c>
      <c r="AC64" s="93" t="s">
        <v>135</v>
      </c>
      <c r="AD64" s="94"/>
    </row>
    <row r="65" spans="8:31" ht="15" thickBot="1">
      <c r="H65" s="69"/>
      <c r="I65" s="70" t="s">
        <v>37</v>
      </c>
      <c r="J65" s="163" t="s">
        <v>38</v>
      </c>
      <c r="K65" s="164"/>
      <c r="L65" s="164"/>
      <c r="M65" s="164"/>
      <c r="N65" s="164"/>
      <c r="O65" s="165"/>
      <c r="Q65" s="92" t="s">
        <v>77</v>
      </c>
      <c r="R65" s="93">
        <v>5.4200699999999999</v>
      </c>
      <c r="S65" s="93">
        <v>2.0078</v>
      </c>
      <c r="T65" s="93">
        <v>0.7833</v>
      </c>
      <c r="U65" s="93" t="s">
        <v>103</v>
      </c>
      <c r="V65" s="94"/>
      <c r="Y65" s="92" t="s">
        <v>116</v>
      </c>
      <c r="Z65" s="93">
        <v>3.0821100000000001</v>
      </c>
      <c r="AA65" s="93">
        <v>1.6097999999999999</v>
      </c>
      <c r="AB65" s="93">
        <v>0.90539999999999998</v>
      </c>
      <c r="AC65" s="93" t="s">
        <v>136</v>
      </c>
      <c r="AD65" s="94"/>
    </row>
    <row r="66" spans="8:31" ht="15" thickBot="1">
      <c r="H66" s="71" t="s">
        <v>42</v>
      </c>
      <c r="I66" s="70">
        <v>0</v>
      </c>
      <c r="J66" s="78">
        <v>5.0000000000000001E-4</v>
      </c>
      <c r="K66" s="79">
        <v>2.5000000000000001E-3</v>
      </c>
      <c r="L66" s="78">
        <v>5.0000000000000001E-3</v>
      </c>
      <c r="M66" s="79">
        <v>7.4999999999999997E-3</v>
      </c>
      <c r="N66" s="78">
        <v>0.01</v>
      </c>
      <c r="O66" s="79">
        <v>1.4999999999999999E-2</v>
      </c>
      <c r="Q66" s="92" t="s">
        <v>78</v>
      </c>
      <c r="R66" s="93">
        <v>2.3354900000000001</v>
      </c>
      <c r="S66" s="93">
        <v>0.86519999999999997</v>
      </c>
      <c r="T66" s="93">
        <v>0.99529999999999996</v>
      </c>
      <c r="U66" s="93" t="s">
        <v>104</v>
      </c>
      <c r="V66" s="94"/>
      <c r="Y66" s="92" t="s">
        <v>79</v>
      </c>
      <c r="Z66" s="93">
        <v>0.76414700000000002</v>
      </c>
      <c r="AA66" s="93">
        <v>0.39910000000000001</v>
      </c>
      <c r="AB66" s="93">
        <v>0.99990000000000001</v>
      </c>
      <c r="AC66" s="93" t="s">
        <v>137</v>
      </c>
      <c r="AD66" s="94"/>
    </row>
    <row r="67" spans="8:31" ht="15" thickBot="1">
      <c r="H67" s="76" t="s">
        <v>43</v>
      </c>
      <c r="I67" s="77">
        <f>DEGREES(ASIN(SQRT(I51)))</f>
        <v>50.768479516407744</v>
      </c>
      <c r="J67" s="77">
        <f t="shared" ref="J67:O67" si="13">DEGREES(ASIN(SQRT(J51)))</f>
        <v>48.446051289673193</v>
      </c>
      <c r="K67" s="77">
        <f t="shared" si="13"/>
        <v>53.130102354155987</v>
      </c>
      <c r="L67" s="77">
        <f t="shared" si="13"/>
        <v>63.43494882292201</v>
      </c>
      <c r="M67" s="77">
        <f t="shared" si="13"/>
        <v>66.421821521798165</v>
      </c>
      <c r="N67" s="77">
        <f t="shared" si="13"/>
        <v>60.666125748797121</v>
      </c>
      <c r="O67" s="77">
        <f t="shared" si="13"/>
        <v>63.43494882292201</v>
      </c>
      <c r="Q67" s="101" t="s">
        <v>79</v>
      </c>
      <c r="R67" s="102">
        <v>3.0845799999999999</v>
      </c>
      <c r="S67" s="102">
        <v>1.1427</v>
      </c>
      <c r="T67" s="102">
        <v>0.98009999999999997</v>
      </c>
      <c r="U67" s="102" t="s">
        <v>105</v>
      </c>
      <c r="V67" s="103"/>
      <c r="Y67" s="101" t="s">
        <v>117</v>
      </c>
      <c r="Z67" s="102">
        <v>2.3179699999999999</v>
      </c>
      <c r="AA67" s="102">
        <v>1.2107000000000001</v>
      </c>
      <c r="AB67" s="102">
        <v>0.97370000000000001</v>
      </c>
      <c r="AC67" s="102" t="s">
        <v>138</v>
      </c>
      <c r="AD67" s="103"/>
    </row>
    <row r="68" spans="8:31" ht="14.25">
      <c r="H68" s="72" t="s">
        <v>21</v>
      </c>
      <c r="I68" s="73">
        <f t="shared" ref="I68:O69" si="14">DEGREES(ASIN(SQRT(I52)))</f>
        <v>43.853778612022055</v>
      </c>
      <c r="J68" s="73">
        <f t="shared" si="14"/>
        <v>48.446051289673193</v>
      </c>
      <c r="K68" s="73">
        <f t="shared" si="14"/>
        <v>53.130102354155987</v>
      </c>
      <c r="L68" s="73">
        <f t="shared" si="14"/>
        <v>73.570059810555449</v>
      </c>
      <c r="M68" s="73">
        <f t="shared" si="14"/>
        <v>60.666125748797121</v>
      </c>
      <c r="N68" s="73">
        <f t="shared" si="14"/>
        <v>55.550098012046512</v>
      </c>
      <c r="O68" s="73">
        <f t="shared" si="14"/>
        <v>50.768479516407744</v>
      </c>
      <c r="Q68" s="68" t="s">
        <v>106</v>
      </c>
      <c r="R68" s="67" t="s">
        <v>107</v>
      </c>
      <c r="S68" s="67" t="s">
        <v>108</v>
      </c>
      <c r="T68" s="67" t="s">
        <v>109</v>
      </c>
      <c r="U68" s="67" t="s">
        <v>110</v>
      </c>
      <c r="V68" s="67" t="s">
        <v>111</v>
      </c>
      <c r="W68" s="67" t="s">
        <v>112</v>
      </c>
      <c r="X68" s="111"/>
      <c r="Y68" s="113" t="s">
        <v>106</v>
      </c>
      <c r="Z68" s="114" t="s">
        <v>107</v>
      </c>
      <c r="AA68" s="114" t="s">
        <v>108</v>
      </c>
      <c r="AB68" s="114" t="s">
        <v>109</v>
      </c>
      <c r="AC68" s="114" t="s">
        <v>110</v>
      </c>
      <c r="AD68" s="114" t="s">
        <v>111</v>
      </c>
      <c r="AE68" s="114" t="s">
        <v>112</v>
      </c>
    </row>
    <row r="69" spans="8:31" ht="15" thickBot="1">
      <c r="H69" s="74" t="s">
        <v>22</v>
      </c>
      <c r="I69" s="75">
        <f t="shared" si="14"/>
        <v>46.146221387977953</v>
      </c>
      <c r="J69" s="75">
        <f t="shared" si="14"/>
        <v>53.130102354155987</v>
      </c>
      <c r="K69" s="75">
        <f t="shared" si="14"/>
        <v>50.768479516407744</v>
      </c>
      <c r="L69" s="75">
        <f t="shared" si="14"/>
        <v>60.666125748797121</v>
      </c>
      <c r="M69" s="75">
        <f t="shared" si="14"/>
        <v>55.550098012046512</v>
      </c>
      <c r="N69" s="75">
        <f t="shared" si="14"/>
        <v>53.130102354155987</v>
      </c>
      <c r="O69" s="75">
        <f t="shared" si="14"/>
        <v>55.550098012046512</v>
      </c>
      <c r="Q69" s="42" t="s">
        <v>139</v>
      </c>
      <c r="R69" t="s">
        <v>139</v>
      </c>
      <c r="S69" t="s">
        <v>139</v>
      </c>
      <c r="T69" t="s">
        <v>142</v>
      </c>
      <c r="U69" s="42" t="s">
        <v>142</v>
      </c>
      <c r="V69" t="s">
        <v>142</v>
      </c>
      <c r="W69" t="s">
        <v>142</v>
      </c>
      <c r="Y69" s="42" t="s">
        <v>139</v>
      </c>
      <c r="Z69" t="s">
        <v>141</v>
      </c>
      <c r="AA69" t="s">
        <v>139</v>
      </c>
      <c r="AB69" t="s">
        <v>141</v>
      </c>
      <c r="AC69" s="42" t="s">
        <v>139</v>
      </c>
      <c r="AD69" t="s">
        <v>139</v>
      </c>
      <c r="AE69" t="s">
        <v>139</v>
      </c>
    </row>
    <row r="70" spans="8:31" ht="14.25">
      <c r="H70" s="80"/>
      <c r="I70" s="80"/>
      <c r="J70" s="80"/>
      <c r="K70" s="80"/>
      <c r="L70" s="80"/>
      <c r="M70" s="80"/>
      <c r="N70" s="80"/>
      <c r="O70" s="80"/>
      <c r="Q70" s="42"/>
      <c r="R70" t="s">
        <v>141</v>
      </c>
      <c r="S70" t="s">
        <v>141</v>
      </c>
      <c r="U70" s="42" t="s">
        <v>141</v>
      </c>
      <c r="V70" t="s">
        <v>141</v>
      </c>
      <c r="W70" t="s">
        <v>141</v>
      </c>
      <c r="Y70" s="42" t="s">
        <v>140</v>
      </c>
      <c r="Z70" t="s">
        <v>140</v>
      </c>
      <c r="AA70" t="s">
        <v>140</v>
      </c>
      <c r="AC70" s="42" t="s">
        <v>140</v>
      </c>
      <c r="AD70" t="s">
        <v>140</v>
      </c>
      <c r="AE70" t="s">
        <v>140</v>
      </c>
    </row>
    <row r="71" spans="8:31" ht="15" thickBot="1">
      <c r="H71" s="68" t="s">
        <v>44</v>
      </c>
      <c r="I71" s="113" t="s">
        <v>153</v>
      </c>
      <c r="J71" s="114" t="s">
        <v>154</v>
      </c>
      <c r="K71" s="114" t="s">
        <v>155</v>
      </c>
      <c r="L71" s="114" t="s">
        <v>156</v>
      </c>
      <c r="M71" s="114" t="s">
        <v>157</v>
      </c>
      <c r="N71" s="114" t="s">
        <v>158</v>
      </c>
      <c r="O71" s="114" t="s">
        <v>159</v>
      </c>
      <c r="Q71" t="s">
        <v>140</v>
      </c>
      <c r="V71" t="s">
        <v>140</v>
      </c>
      <c r="W71" t="s">
        <v>140</v>
      </c>
    </row>
    <row r="72" spans="8:31" ht="15" thickBot="1">
      <c r="H72" s="69"/>
      <c r="I72" s="70" t="s">
        <v>37</v>
      </c>
      <c r="J72" s="163" t="s">
        <v>38</v>
      </c>
      <c r="K72" s="164"/>
      <c r="L72" s="164"/>
      <c r="M72" s="164"/>
      <c r="N72" s="164"/>
      <c r="O72" s="165"/>
    </row>
    <row r="73" spans="8:31" ht="15" thickBot="1">
      <c r="H73" s="71" t="s">
        <v>42</v>
      </c>
      <c r="I73" s="70">
        <v>0</v>
      </c>
      <c r="J73" s="78">
        <v>5.0000000000000001E-4</v>
      </c>
      <c r="K73" s="79">
        <v>2.5000000000000001E-3</v>
      </c>
      <c r="L73" s="78">
        <v>5.0000000000000001E-3</v>
      </c>
      <c r="M73" s="79">
        <v>7.4999999999999997E-3</v>
      </c>
      <c r="N73" s="78">
        <v>0.01</v>
      </c>
      <c r="O73" s="79">
        <v>1.4999999999999999E-2</v>
      </c>
    </row>
    <row r="74" spans="8:31" ht="14.25">
      <c r="H74" s="76" t="s">
        <v>43</v>
      </c>
      <c r="I74" s="77">
        <f>DEGREES(ASIN(SQRT(I58)))</f>
        <v>43.853778612022055</v>
      </c>
      <c r="J74" s="77">
        <f t="shared" ref="J74:O74" si="15">DEGREES(ASIN(SQRT(J58)))</f>
        <v>46.146221387977953</v>
      </c>
      <c r="K74" s="77">
        <f t="shared" si="15"/>
        <v>41.553948710326807</v>
      </c>
      <c r="L74" s="77">
        <f t="shared" si="15"/>
        <v>53.130102354155987</v>
      </c>
      <c r="M74" s="77">
        <f t="shared" si="15"/>
        <v>50.768479516407744</v>
      </c>
      <c r="N74" s="77">
        <f t="shared" si="15"/>
        <v>48.446051289673193</v>
      </c>
      <c r="O74" s="77">
        <f t="shared" si="15"/>
        <v>48.446051289673193</v>
      </c>
    </row>
    <row r="75" spans="8:31" ht="14.25">
      <c r="H75" s="72" t="s">
        <v>21</v>
      </c>
      <c r="I75" s="73">
        <f>DEGREES(ASIN(SQRT(I59)))</f>
        <v>46.146221387977953</v>
      </c>
      <c r="J75" s="73">
        <f t="shared" ref="J75:O75" si="16">DEGREES(ASIN(SQRT(J59)))</f>
        <v>46.146221387977953</v>
      </c>
      <c r="K75" s="73">
        <f t="shared" si="16"/>
        <v>43.853778612022055</v>
      </c>
      <c r="L75" s="73">
        <f t="shared" si="16"/>
        <v>55.550098012046512</v>
      </c>
      <c r="M75" s="73">
        <f t="shared" si="16"/>
        <v>46.146221387977953</v>
      </c>
      <c r="N75" s="73">
        <f t="shared" si="16"/>
        <v>43.853778612022055</v>
      </c>
      <c r="O75" s="73">
        <f t="shared" si="16"/>
        <v>43.853778612022055</v>
      </c>
    </row>
    <row r="76" spans="8:31" ht="15" thickBot="1">
      <c r="H76" s="74" t="s">
        <v>22</v>
      </c>
      <c r="I76" s="75">
        <f t="shared" ref="I76:O76" si="17">DEGREES(ASIN(SQRT(I60)))</f>
        <v>39.231520483592263</v>
      </c>
      <c r="J76" s="75">
        <f t="shared" si="17"/>
        <v>39.231520483592263</v>
      </c>
      <c r="K76" s="75">
        <f t="shared" si="17"/>
        <v>36.86989764584402</v>
      </c>
      <c r="L76" s="75">
        <f t="shared" si="17"/>
        <v>48.446051289673193</v>
      </c>
      <c r="M76" s="75">
        <f t="shared" si="17"/>
        <v>48.446051289673193</v>
      </c>
      <c r="N76" s="75">
        <f t="shared" si="17"/>
        <v>46.146221387977953</v>
      </c>
      <c r="O76" s="75">
        <f t="shared" si="17"/>
        <v>41.553948710326807</v>
      </c>
    </row>
    <row r="84" spans="7:30" ht="15" thickBot="1">
      <c r="I84" s="42" t="s">
        <v>106</v>
      </c>
      <c r="J84" s="111" t="s">
        <v>107</v>
      </c>
      <c r="K84" s="111" t="s">
        <v>108</v>
      </c>
      <c r="L84" s="111" t="s">
        <v>109</v>
      </c>
      <c r="M84" s="111" t="s">
        <v>110</v>
      </c>
      <c r="N84" s="111" t="s">
        <v>111</v>
      </c>
      <c r="O84" s="111" t="s">
        <v>112</v>
      </c>
    </row>
    <row r="85" spans="7:30" ht="15" thickBot="1">
      <c r="G85" s="149" t="s">
        <v>189</v>
      </c>
      <c r="H85" s="150"/>
      <c r="I85" s="150"/>
      <c r="J85" s="150"/>
      <c r="K85" s="150"/>
      <c r="L85" s="150"/>
      <c r="M85" s="150"/>
      <c r="N85" s="150"/>
      <c r="O85" s="151"/>
      <c r="P85" s="115"/>
      <c r="Q85" s="157" t="s">
        <v>190</v>
      </c>
      <c r="R85" s="158"/>
      <c r="S85" s="158"/>
      <c r="T85" s="158"/>
      <c r="U85" s="158"/>
      <c r="V85" s="159"/>
      <c r="Y85" s="157" t="s">
        <v>211</v>
      </c>
      <c r="Z85" s="158"/>
      <c r="AA85" s="158"/>
      <c r="AB85" s="158"/>
      <c r="AC85" s="158"/>
      <c r="AD85" s="159"/>
    </row>
    <row r="86" spans="7:30" ht="15" thickBot="1">
      <c r="G86" s="152" t="s">
        <v>160</v>
      </c>
      <c r="H86" s="153"/>
      <c r="I86" s="129">
        <v>0</v>
      </c>
      <c r="J86" s="130">
        <v>500</v>
      </c>
      <c r="K86" s="130">
        <v>2500</v>
      </c>
      <c r="L86" s="130">
        <v>5000</v>
      </c>
      <c r="M86" s="130">
        <v>7500</v>
      </c>
      <c r="N86" s="84">
        <v>10000</v>
      </c>
      <c r="O86" s="82">
        <v>15000</v>
      </c>
      <c r="P86" s="115"/>
      <c r="Q86" s="92" t="s">
        <v>51</v>
      </c>
      <c r="R86" s="93"/>
      <c r="S86" s="93"/>
      <c r="T86" s="93"/>
      <c r="U86" s="93"/>
      <c r="V86" s="94"/>
      <c r="Y86" s="92" t="s">
        <v>51</v>
      </c>
      <c r="Z86" s="93"/>
      <c r="AA86" s="93"/>
      <c r="AB86" s="93"/>
      <c r="AC86" s="93"/>
      <c r="AD86" s="94"/>
    </row>
    <row r="87" spans="7:30" ht="42.75">
      <c r="G87" s="154" t="s">
        <v>161</v>
      </c>
      <c r="H87" s="126">
        <v>1</v>
      </c>
      <c r="I87" s="9">
        <v>1</v>
      </c>
      <c r="J87" s="9">
        <v>1</v>
      </c>
      <c r="K87" s="9">
        <v>2</v>
      </c>
      <c r="L87" s="9">
        <v>1</v>
      </c>
      <c r="M87" s="9">
        <v>2</v>
      </c>
      <c r="N87" s="119">
        <v>1</v>
      </c>
      <c r="O87" s="120">
        <v>1</v>
      </c>
      <c r="P87" s="115"/>
      <c r="Q87" s="95"/>
      <c r="R87" s="104" t="s">
        <v>52</v>
      </c>
      <c r="S87" s="104" t="s">
        <v>57</v>
      </c>
      <c r="T87" s="104" t="s">
        <v>58</v>
      </c>
      <c r="U87" s="105" t="s">
        <v>53</v>
      </c>
      <c r="V87" s="110" t="s">
        <v>54</v>
      </c>
      <c r="Y87" s="95"/>
      <c r="Z87" s="104" t="s">
        <v>52</v>
      </c>
      <c r="AA87" s="104" t="s">
        <v>57</v>
      </c>
      <c r="AB87" s="104" t="s">
        <v>58</v>
      </c>
      <c r="AC87" s="105" t="s">
        <v>53</v>
      </c>
      <c r="AD87" s="110" t="s">
        <v>54</v>
      </c>
    </row>
    <row r="88" spans="7:30" ht="14.25">
      <c r="G88" s="155"/>
      <c r="H88" s="127">
        <v>2</v>
      </c>
      <c r="I88" s="9">
        <v>2</v>
      </c>
      <c r="J88" s="9">
        <v>1</v>
      </c>
      <c r="K88" s="9">
        <v>2</v>
      </c>
      <c r="L88" s="9">
        <v>1</v>
      </c>
      <c r="M88" s="9">
        <v>1</v>
      </c>
      <c r="N88" s="119">
        <v>1</v>
      </c>
      <c r="O88" s="120">
        <v>2</v>
      </c>
      <c r="P88" s="115"/>
      <c r="Q88" s="95" t="s">
        <v>55</v>
      </c>
      <c r="R88" s="140">
        <v>104</v>
      </c>
      <c r="S88" s="140">
        <v>48.057143000000003</v>
      </c>
      <c r="T88" s="140">
        <v>0.46208790999999999</v>
      </c>
      <c r="U88" s="140"/>
      <c r="V88" s="141"/>
      <c r="Y88" s="95" t="s">
        <v>55</v>
      </c>
      <c r="Z88" s="140">
        <v>104</v>
      </c>
      <c r="AA88" s="140">
        <v>3861.3476000000001</v>
      </c>
      <c r="AB88" s="140">
        <v>37.128342000000004</v>
      </c>
      <c r="AC88" s="140"/>
      <c r="AD88" s="141"/>
    </row>
    <row r="89" spans="7:30" ht="14.25">
      <c r="G89" s="155"/>
      <c r="H89" s="127">
        <v>3</v>
      </c>
      <c r="I89" s="9">
        <v>2</v>
      </c>
      <c r="J89" s="9">
        <v>2</v>
      </c>
      <c r="K89" s="9">
        <v>1</v>
      </c>
      <c r="L89" s="9">
        <v>1</v>
      </c>
      <c r="M89" s="9">
        <v>2</v>
      </c>
      <c r="N89" s="119">
        <v>2</v>
      </c>
      <c r="O89" s="120">
        <v>3</v>
      </c>
      <c r="P89" s="115"/>
      <c r="Q89" s="95" t="s">
        <v>48</v>
      </c>
      <c r="R89" s="140">
        <v>6</v>
      </c>
      <c r="S89" s="140">
        <v>0.32380952000000002</v>
      </c>
      <c r="T89" s="140">
        <v>5.3968254E-2</v>
      </c>
      <c r="U89" s="140">
        <v>0.11080073999999999</v>
      </c>
      <c r="V89" s="141">
        <v>0.99499000000000004</v>
      </c>
      <c r="Y89" s="95" t="s">
        <v>48</v>
      </c>
      <c r="Z89" s="140">
        <v>6</v>
      </c>
      <c r="AA89" s="140">
        <v>201.18095</v>
      </c>
      <c r="AB89" s="140">
        <v>33.530158999999998</v>
      </c>
      <c r="AC89" s="140">
        <v>0.89776118000000005</v>
      </c>
      <c r="AD89" s="141">
        <v>0.49981999999999999</v>
      </c>
    </row>
    <row r="90" spans="7:30" ht="14.25">
      <c r="G90" s="155"/>
      <c r="H90" s="127">
        <v>4</v>
      </c>
      <c r="I90" s="9">
        <v>1</v>
      </c>
      <c r="J90" s="9">
        <v>1</v>
      </c>
      <c r="K90" s="9">
        <v>1</v>
      </c>
      <c r="L90" s="9">
        <v>1</v>
      </c>
      <c r="M90" s="9">
        <v>2</v>
      </c>
      <c r="N90" s="119">
        <v>2</v>
      </c>
      <c r="O90" s="120">
        <v>2</v>
      </c>
      <c r="P90" s="115"/>
      <c r="Q90" s="99" t="s">
        <v>56</v>
      </c>
      <c r="R90" s="140">
        <v>98</v>
      </c>
      <c r="S90" s="140">
        <v>47.733333000000002</v>
      </c>
      <c r="T90" s="140">
        <v>0.48707483000000001</v>
      </c>
      <c r="U90" s="140"/>
      <c r="V90" s="141"/>
      <c r="Y90" s="99" t="s">
        <v>56</v>
      </c>
      <c r="Z90" s="140">
        <v>98</v>
      </c>
      <c r="AA90" s="140">
        <v>3660.1667000000002</v>
      </c>
      <c r="AB90" s="140">
        <v>37.348638999999999</v>
      </c>
      <c r="AC90" s="140"/>
      <c r="AD90" s="141"/>
    </row>
    <row r="91" spans="7:30" ht="14.25">
      <c r="G91" s="155"/>
      <c r="H91" s="127">
        <v>5</v>
      </c>
      <c r="I91" s="9">
        <v>2</v>
      </c>
      <c r="J91" s="9">
        <v>1</v>
      </c>
      <c r="K91" s="9">
        <v>1</v>
      </c>
      <c r="L91" s="9">
        <v>1</v>
      </c>
      <c r="M91" s="9">
        <v>1</v>
      </c>
      <c r="N91" s="119">
        <v>3</v>
      </c>
      <c r="O91" s="120">
        <v>1</v>
      </c>
      <c r="P91" s="115"/>
      <c r="Q91" s="142"/>
      <c r="R91" s="8"/>
      <c r="S91" s="8"/>
      <c r="T91" s="8"/>
      <c r="U91" s="8"/>
      <c r="V91" s="143"/>
      <c r="Y91" s="142"/>
      <c r="Z91" s="8"/>
      <c r="AA91" s="8"/>
      <c r="AB91" s="8"/>
      <c r="AC91" s="8"/>
      <c r="AD91" s="143"/>
    </row>
    <row r="92" spans="7:30" ht="14.25">
      <c r="G92" s="155"/>
      <c r="H92" s="127">
        <v>6</v>
      </c>
      <c r="I92" s="9">
        <v>1</v>
      </c>
      <c r="J92" s="9">
        <v>1</v>
      </c>
      <c r="K92" s="9">
        <v>1</v>
      </c>
      <c r="L92" s="9">
        <v>3</v>
      </c>
      <c r="M92" s="9">
        <v>3</v>
      </c>
      <c r="N92" s="119">
        <v>3</v>
      </c>
      <c r="O92" s="120">
        <v>2</v>
      </c>
      <c r="P92" s="115"/>
      <c r="Q92" s="142" t="s">
        <v>47</v>
      </c>
      <c r="R92" s="8"/>
      <c r="S92" s="8"/>
      <c r="T92" s="8"/>
      <c r="U92" s="8"/>
      <c r="V92" s="143"/>
      <c r="Y92" s="142"/>
      <c r="Z92" s="8"/>
      <c r="AA92" s="8"/>
      <c r="AB92" s="8"/>
      <c r="AC92" s="8"/>
      <c r="AD92" s="143"/>
    </row>
    <row r="93" spans="7:30" ht="14.25">
      <c r="G93" s="155"/>
      <c r="H93" s="127">
        <v>7</v>
      </c>
      <c r="I93" s="9">
        <v>2</v>
      </c>
      <c r="J93" s="9">
        <v>2</v>
      </c>
      <c r="K93" s="9">
        <v>1</v>
      </c>
      <c r="L93" s="9">
        <v>1</v>
      </c>
      <c r="M93" s="9">
        <v>1</v>
      </c>
      <c r="N93" s="119">
        <v>1</v>
      </c>
      <c r="O93" s="120">
        <v>1</v>
      </c>
      <c r="P93" s="115"/>
      <c r="Q93" s="160" t="s">
        <v>83</v>
      </c>
      <c r="R93" s="161"/>
      <c r="S93" s="161"/>
      <c r="T93" s="161"/>
      <c r="U93" s="161"/>
      <c r="V93" s="162"/>
      <c r="Y93" s="160" t="s">
        <v>83</v>
      </c>
      <c r="Z93" s="161"/>
      <c r="AA93" s="161"/>
      <c r="AB93" s="161"/>
      <c r="AC93" s="161"/>
      <c r="AD93" s="162"/>
    </row>
    <row r="94" spans="7:30" ht="28.5">
      <c r="G94" s="155"/>
      <c r="H94" s="127">
        <v>8</v>
      </c>
      <c r="I94" s="9">
        <v>2</v>
      </c>
      <c r="J94" s="9">
        <v>1</v>
      </c>
      <c r="K94" s="9">
        <v>1</v>
      </c>
      <c r="L94" s="9">
        <v>1</v>
      </c>
      <c r="M94" s="9">
        <v>1</v>
      </c>
      <c r="N94" s="119">
        <v>3</v>
      </c>
      <c r="O94" s="120">
        <v>1</v>
      </c>
      <c r="P94" s="115"/>
      <c r="Q94" s="106" t="s">
        <v>80</v>
      </c>
      <c r="R94" s="109" t="s">
        <v>81</v>
      </c>
      <c r="S94" s="107" t="s">
        <v>49</v>
      </c>
      <c r="T94" s="107" t="s">
        <v>50</v>
      </c>
      <c r="U94" s="107" t="s">
        <v>84</v>
      </c>
      <c r="V94" s="108"/>
      <c r="Y94" s="106" t="s">
        <v>80</v>
      </c>
      <c r="Z94" s="109" t="s">
        <v>81</v>
      </c>
      <c r="AA94" s="107" t="s">
        <v>49</v>
      </c>
      <c r="AB94" s="107" t="s">
        <v>50</v>
      </c>
      <c r="AC94" s="107" t="s">
        <v>84</v>
      </c>
      <c r="AD94" s="108"/>
    </row>
    <row r="95" spans="7:30" ht="14.25">
      <c r="G95" s="155"/>
      <c r="H95" s="127">
        <v>9</v>
      </c>
      <c r="I95" s="9">
        <v>1</v>
      </c>
      <c r="J95" s="9">
        <v>1</v>
      </c>
      <c r="K95" s="9">
        <v>1</v>
      </c>
      <c r="L95" s="9">
        <v>3</v>
      </c>
      <c r="M95" s="9">
        <v>1</v>
      </c>
      <c r="N95" s="119">
        <v>1</v>
      </c>
      <c r="O95" s="120">
        <v>2</v>
      </c>
      <c r="P95" s="115"/>
      <c r="Q95" s="142" t="s">
        <v>168</v>
      </c>
      <c r="R95" s="8">
        <v>0.13333300000000001</v>
      </c>
      <c r="S95" s="8">
        <v>0.7399</v>
      </c>
      <c r="T95" s="8">
        <v>0.99850000000000005</v>
      </c>
      <c r="U95" s="8" t="s">
        <v>165</v>
      </c>
      <c r="V95" s="143"/>
      <c r="Y95" s="142" t="s">
        <v>212</v>
      </c>
      <c r="Z95" s="8">
        <v>3.73333</v>
      </c>
      <c r="AA95" s="8">
        <v>2.3658999999999999</v>
      </c>
      <c r="AB95" s="8">
        <v>0.63549999999999995</v>
      </c>
      <c r="AC95" s="8" t="s">
        <v>191</v>
      </c>
      <c r="AD95" s="143"/>
    </row>
    <row r="96" spans="7:30" ht="14.25">
      <c r="G96" s="155"/>
      <c r="H96" s="127">
        <v>10</v>
      </c>
      <c r="I96" s="9">
        <v>1</v>
      </c>
      <c r="J96" s="9">
        <v>2</v>
      </c>
      <c r="K96" s="9">
        <v>1</v>
      </c>
      <c r="L96" s="9">
        <v>1</v>
      </c>
      <c r="M96" s="9">
        <v>1</v>
      </c>
      <c r="N96" s="119">
        <v>1</v>
      </c>
      <c r="O96" s="120">
        <v>1</v>
      </c>
      <c r="P96" s="115"/>
      <c r="Q96" s="142" t="s">
        <v>169</v>
      </c>
      <c r="R96" s="8">
        <v>0.13333300000000001</v>
      </c>
      <c r="S96" s="8">
        <v>0.7399</v>
      </c>
      <c r="T96" s="8">
        <v>0.99850000000000005</v>
      </c>
      <c r="U96" s="8" t="s">
        <v>165</v>
      </c>
      <c r="V96" s="143"/>
      <c r="Y96" s="142" t="s">
        <v>213</v>
      </c>
      <c r="Z96" s="8">
        <v>3.5333299999999999</v>
      </c>
      <c r="AA96" s="8">
        <v>2.2391999999999999</v>
      </c>
      <c r="AB96" s="8">
        <v>0.69320000000000004</v>
      </c>
      <c r="AC96" s="8" t="s">
        <v>192</v>
      </c>
      <c r="AD96" s="143"/>
    </row>
    <row r="97" spans="7:30" ht="14.25">
      <c r="G97" s="155"/>
      <c r="H97" s="127">
        <v>11</v>
      </c>
      <c r="I97" s="9">
        <v>3</v>
      </c>
      <c r="J97" s="9">
        <v>1</v>
      </c>
      <c r="K97" s="9">
        <v>1</v>
      </c>
      <c r="L97" s="9">
        <v>1</v>
      </c>
      <c r="M97" s="9">
        <v>3</v>
      </c>
      <c r="N97" s="119">
        <v>1</v>
      </c>
      <c r="O97" s="120">
        <v>1</v>
      </c>
      <c r="P97" s="115"/>
      <c r="Q97" s="142" t="s">
        <v>170</v>
      </c>
      <c r="R97" s="8">
        <v>0.13333300000000001</v>
      </c>
      <c r="S97" s="8">
        <v>0.7399</v>
      </c>
      <c r="T97" s="8">
        <v>0.99850000000000005</v>
      </c>
      <c r="U97" s="8" t="s">
        <v>165</v>
      </c>
      <c r="V97" s="143"/>
      <c r="Y97" s="142" t="s">
        <v>214</v>
      </c>
      <c r="Z97" s="8">
        <v>2.9</v>
      </c>
      <c r="AA97" s="8">
        <v>1.8378000000000001</v>
      </c>
      <c r="AB97" s="8">
        <v>0.85060000000000002</v>
      </c>
      <c r="AC97" s="8" t="s">
        <v>193</v>
      </c>
      <c r="AD97" s="143"/>
    </row>
    <row r="98" spans="7:30" ht="14.25">
      <c r="G98" s="155"/>
      <c r="H98" s="127">
        <v>12</v>
      </c>
      <c r="I98" s="9">
        <v>1</v>
      </c>
      <c r="J98" s="9">
        <v>1</v>
      </c>
      <c r="K98" s="9">
        <v>2</v>
      </c>
      <c r="L98" s="9">
        <v>1</v>
      </c>
      <c r="M98" s="9">
        <v>1</v>
      </c>
      <c r="N98" s="119">
        <v>1</v>
      </c>
      <c r="O98" s="120">
        <v>2</v>
      </c>
      <c r="P98" s="115"/>
      <c r="Q98" s="142" t="s">
        <v>171</v>
      </c>
      <c r="R98" s="8">
        <v>6.6666699999999995E-2</v>
      </c>
      <c r="S98" s="8">
        <v>0.37</v>
      </c>
      <c r="T98" s="8">
        <v>1</v>
      </c>
      <c r="U98" s="8" t="s">
        <v>166</v>
      </c>
      <c r="V98" s="143"/>
      <c r="Y98" s="142" t="s">
        <v>215</v>
      </c>
      <c r="Z98" s="8">
        <v>1.8666700000000001</v>
      </c>
      <c r="AA98" s="8">
        <v>1.1830000000000001</v>
      </c>
      <c r="AB98" s="8">
        <v>0.98050000000000004</v>
      </c>
      <c r="AC98" s="8" t="s">
        <v>194</v>
      </c>
      <c r="AD98" s="143"/>
    </row>
    <row r="99" spans="7:30" ht="14.25">
      <c r="G99" s="155"/>
      <c r="H99" s="127">
        <v>13</v>
      </c>
      <c r="I99" s="9">
        <v>1</v>
      </c>
      <c r="J99" s="9">
        <v>3</v>
      </c>
      <c r="K99" s="9">
        <v>2</v>
      </c>
      <c r="L99" s="9">
        <v>2</v>
      </c>
      <c r="M99" s="9">
        <v>2</v>
      </c>
      <c r="N99" s="119">
        <v>1</v>
      </c>
      <c r="O99" s="120">
        <v>1</v>
      </c>
      <c r="P99" s="115"/>
      <c r="Q99" s="142" t="s">
        <v>172</v>
      </c>
      <c r="R99" s="8">
        <v>6.6666699999999995E-2</v>
      </c>
      <c r="S99" s="8">
        <v>0.37</v>
      </c>
      <c r="T99" s="8">
        <v>1</v>
      </c>
      <c r="U99" s="8" t="s">
        <v>166</v>
      </c>
      <c r="V99" s="143"/>
      <c r="Y99" s="142" t="s">
        <v>216</v>
      </c>
      <c r="Z99" s="8">
        <v>0.9</v>
      </c>
      <c r="AA99" s="8">
        <v>0.57040000000000002</v>
      </c>
      <c r="AB99" s="8">
        <v>0.99970000000000003</v>
      </c>
      <c r="AC99" s="8" t="s">
        <v>195</v>
      </c>
      <c r="AD99" s="143"/>
    </row>
    <row r="100" spans="7:30" ht="14.25">
      <c r="G100" s="155"/>
      <c r="H100" s="127">
        <v>14</v>
      </c>
      <c r="I100" s="9">
        <v>1</v>
      </c>
      <c r="J100" s="9">
        <v>2</v>
      </c>
      <c r="K100" s="9">
        <v>1</v>
      </c>
      <c r="L100" s="9">
        <v>2</v>
      </c>
      <c r="M100" s="9">
        <v>1</v>
      </c>
      <c r="N100" s="119">
        <v>1</v>
      </c>
      <c r="O100" s="120">
        <v>1</v>
      </c>
      <c r="P100" s="115"/>
      <c r="Q100" s="142" t="s">
        <v>173</v>
      </c>
      <c r="R100" s="8">
        <v>0</v>
      </c>
      <c r="S100" s="8">
        <v>0</v>
      </c>
      <c r="T100" s="8">
        <v>1</v>
      </c>
      <c r="U100" s="8" t="s">
        <v>167</v>
      </c>
      <c r="V100" s="143"/>
      <c r="Y100" s="142" t="s">
        <v>217</v>
      </c>
      <c r="Z100" s="8">
        <v>0.56666700000000003</v>
      </c>
      <c r="AA100" s="8">
        <v>0.35909999999999997</v>
      </c>
      <c r="AB100" s="8">
        <v>1</v>
      </c>
      <c r="AC100" s="8" t="s">
        <v>196</v>
      </c>
      <c r="AD100" s="143"/>
    </row>
    <row r="101" spans="7:30" ht="15" thickBot="1">
      <c r="G101" s="155"/>
      <c r="H101" s="127">
        <v>15</v>
      </c>
      <c r="I101" s="9">
        <v>1</v>
      </c>
      <c r="J101" s="9">
        <v>1</v>
      </c>
      <c r="K101" s="9">
        <v>3</v>
      </c>
      <c r="L101" s="9">
        <v>1</v>
      </c>
      <c r="M101" s="9">
        <v>1</v>
      </c>
      <c r="N101" s="119">
        <v>1</v>
      </c>
      <c r="O101" s="120">
        <v>1</v>
      </c>
      <c r="P101" s="115"/>
      <c r="Q101" s="142" t="s">
        <v>174</v>
      </c>
      <c r="R101" s="8">
        <v>0.13333300000000001</v>
      </c>
      <c r="S101" s="8">
        <v>0.7399</v>
      </c>
      <c r="T101" s="8">
        <v>0.99850000000000005</v>
      </c>
      <c r="U101" s="8" t="s">
        <v>165</v>
      </c>
      <c r="V101" s="143"/>
      <c r="Y101" s="142" t="s">
        <v>218</v>
      </c>
      <c r="Z101" s="8">
        <v>3.1666699999999999</v>
      </c>
      <c r="AA101" s="8">
        <v>2.0068000000000001</v>
      </c>
      <c r="AB101" s="8">
        <v>0.7903</v>
      </c>
      <c r="AC101" s="8" t="s">
        <v>197</v>
      </c>
      <c r="AD101" s="143"/>
    </row>
    <row r="102" spans="7:30" ht="14.25">
      <c r="G102" s="157" t="s">
        <v>162</v>
      </c>
      <c r="H102" s="159"/>
      <c r="I102" s="134">
        <f t="shared" ref="I102:O102" si="18">AVERAGE(I87:I101)</f>
        <v>1.4666666666666666</v>
      </c>
      <c r="J102" s="135">
        <f t="shared" si="18"/>
        <v>1.4</v>
      </c>
      <c r="K102" s="135">
        <f t="shared" si="18"/>
        <v>1.4</v>
      </c>
      <c r="L102" s="135">
        <f t="shared" si="18"/>
        <v>1.4</v>
      </c>
      <c r="M102" s="135">
        <f t="shared" si="18"/>
        <v>1.5333333333333334</v>
      </c>
      <c r="N102" s="135">
        <f t="shared" si="18"/>
        <v>1.5333333333333334</v>
      </c>
      <c r="O102" s="136">
        <f t="shared" si="18"/>
        <v>1.4666666666666666</v>
      </c>
      <c r="P102" s="115"/>
      <c r="Q102" s="142" t="s">
        <v>175</v>
      </c>
      <c r="R102" s="8">
        <v>0.13333300000000001</v>
      </c>
      <c r="S102" s="8">
        <v>0.7399</v>
      </c>
      <c r="T102" s="8">
        <v>0.99850000000000005</v>
      </c>
      <c r="U102" s="8" t="s">
        <v>165</v>
      </c>
      <c r="V102" s="143"/>
      <c r="Y102" s="142" t="s">
        <v>219</v>
      </c>
      <c r="Z102" s="8">
        <v>2.9666700000000001</v>
      </c>
      <c r="AA102" s="8">
        <v>1.8801000000000001</v>
      </c>
      <c r="AB102" s="8">
        <v>0.83650000000000002</v>
      </c>
      <c r="AC102" s="8" t="s">
        <v>198</v>
      </c>
      <c r="AD102" s="143"/>
    </row>
    <row r="103" spans="7:30" ht="15" thickBot="1">
      <c r="G103" s="147" t="s">
        <v>163</v>
      </c>
      <c r="H103" s="148"/>
      <c r="I103" s="128">
        <f t="shared" ref="I103:O103" si="19">STDEV(I87:I101)</f>
        <v>0.63994047342218441</v>
      </c>
      <c r="J103" s="122">
        <f t="shared" si="19"/>
        <v>0.63245553203367588</v>
      </c>
      <c r="K103" s="122">
        <f t="shared" si="19"/>
        <v>0.63245553203367588</v>
      </c>
      <c r="L103" s="122">
        <f t="shared" si="19"/>
        <v>0.7367883976130073</v>
      </c>
      <c r="M103" s="122">
        <f t="shared" si="19"/>
        <v>0.74322335295720654</v>
      </c>
      <c r="N103" s="122">
        <f t="shared" si="19"/>
        <v>0.83380938783279201</v>
      </c>
      <c r="O103" s="123">
        <f t="shared" si="19"/>
        <v>0.63994047342218441</v>
      </c>
      <c r="P103" s="115"/>
      <c r="Q103" s="142" t="s">
        <v>176</v>
      </c>
      <c r="R103" s="8">
        <v>0.13333300000000001</v>
      </c>
      <c r="S103" s="8">
        <v>0.7399</v>
      </c>
      <c r="T103" s="8">
        <v>0.99850000000000005</v>
      </c>
      <c r="U103" s="8" t="s">
        <v>165</v>
      </c>
      <c r="V103" s="143"/>
      <c r="Y103" s="142" t="s">
        <v>182</v>
      </c>
      <c r="Z103" s="8">
        <v>2.3333300000000001</v>
      </c>
      <c r="AA103" s="8">
        <v>1.4786999999999999</v>
      </c>
      <c r="AB103" s="8">
        <v>0.94189999999999996</v>
      </c>
      <c r="AC103" s="8" t="s">
        <v>199</v>
      </c>
      <c r="AD103" s="143"/>
    </row>
    <row r="104" spans="7:30" ht="15" thickBot="1">
      <c r="H104" s="115"/>
      <c r="N104" s="115"/>
      <c r="O104" s="115"/>
      <c r="P104" s="115"/>
      <c r="Q104" s="142" t="s">
        <v>177</v>
      </c>
      <c r="R104" s="8">
        <v>6.6666699999999995E-2</v>
      </c>
      <c r="S104" s="8">
        <v>0.37</v>
      </c>
      <c r="T104" s="8">
        <v>1</v>
      </c>
      <c r="U104" s="8" t="s">
        <v>166</v>
      </c>
      <c r="V104" s="143"/>
      <c r="Y104" s="142" t="s">
        <v>179</v>
      </c>
      <c r="Z104" s="8">
        <v>1.3</v>
      </c>
      <c r="AA104" s="8">
        <v>0.82389999999999997</v>
      </c>
      <c r="AB104" s="8">
        <v>0.99719999999999998</v>
      </c>
      <c r="AC104" s="8" t="s">
        <v>200</v>
      </c>
      <c r="AD104" s="143"/>
    </row>
    <row r="105" spans="7:30" ht="15" thickBot="1">
      <c r="G105" s="149" t="s">
        <v>164</v>
      </c>
      <c r="H105" s="150"/>
      <c r="I105" s="150"/>
      <c r="J105" s="150"/>
      <c r="K105" s="150"/>
      <c r="L105" s="150"/>
      <c r="M105" s="150"/>
      <c r="N105" s="150"/>
      <c r="O105" s="151"/>
      <c r="P105" s="115"/>
      <c r="Q105" s="142" t="s">
        <v>178</v>
      </c>
      <c r="R105" s="8">
        <v>6.6666699999999995E-2</v>
      </c>
      <c r="S105" s="8">
        <v>0.37</v>
      </c>
      <c r="T105" s="8">
        <v>1</v>
      </c>
      <c r="U105" s="8" t="s">
        <v>166</v>
      </c>
      <c r="V105" s="143"/>
      <c r="Y105" s="142" t="s">
        <v>181</v>
      </c>
      <c r="Z105" s="8">
        <v>0.33333299999999999</v>
      </c>
      <c r="AA105" s="8">
        <v>0.2112</v>
      </c>
      <c r="AB105" s="8">
        <v>1</v>
      </c>
      <c r="AC105" s="8" t="s">
        <v>201</v>
      </c>
      <c r="AD105" s="143"/>
    </row>
    <row r="106" spans="7:30" ht="15" thickBot="1">
      <c r="G106" s="152" t="s">
        <v>160</v>
      </c>
      <c r="H106" s="153"/>
      <c r="I106" s="129">
        <v>0</v>
      </c>
      <c r="J106" s="130">
        <v>500</v>
      </c>
      <c r="K106" s="130">
        <v>2500</v>
      </c>
      <c r="L106" s="130">
        <v>5000</v>
      </c>
      <c r="M106" s="130">
        <v>7500</v>
      </c>
      <c r="N106" s="84">
        <v>10000</v>
      </c>
      <c r="O106" s="82">
        <v>15000</v>
      </c>
      <c r="P106" s="115"/>
      <c r="Q106" s="142" t="s">
        <v>179</v>
      </c>
      <c r="R106" s="8">
        <v>6.6666699999999995E-2</v>
      </c>
      <c r="S106" s="8">
        <v>0.37</v>
      </c>
      <c r="T106" s="8">
        <v>1</v>
      </c>
      <c r="U106" s="8" t="s">
        <v>166</v>
      </c>
      <c r="V106" s="143"/>
      <c r="Y106" s="142" t="s">
        <v>220</v>
      </c>
      <c r="Z106" s="8">
        <v>2.8333300000000001</v>
      </c>
      <c r="AA106" s="8">
        <v>1.7956000000000001</v>
      </c>
      <c r="AB106" s="8">
        <v>0.86399999999999999</v>
      </c>
      <c r="AC106" s="8" t="s">
        <v>202</v>
      </c>
      <c r="AD106" s="143"/>
    </row>
    <row r="107" spans="7:30" ht="14.25">
      <c r="G107" s="154" t="s">
        <v>161</v>
      </c>
      <c r="H107" s="118">
        <v>1</v>
      </c>
      <c r="I107" s="9">
        <v>30</v>
      </c>
      <c r="J107" s="9">
        <v>20</v>
      </c>
      <c r="K107" s="9">
        <v>20</v>
      </c>
      <c r="L107" s="9">
        <v>16</v>
      </c>
      <c r="M107" s="9">
        <v>23</v>
      </c>
      <c r="N107" s="119">
        <v>20</v>
      </c>
      <c r="O107" s="120">
        <v>24.5</v>
      </c>
      <c r="P107" s="115"/>
      <c r="Q107" s="142" t="s">
        <v>180</v>
      </c>
      <c r="R107" s="8">
        <v>6.6666699999999995E-2</v>
      </c>
      <c r="S107" s="8">
        <v>0.37</v>
      </c>
      <c r="T107" s="8">
        <v>1</v>
      </c>
      <c r="U107" s="8" t="s">
        <v>166</v>
      </c>
      <c r="V107" s="143"/>
      <c r="Y107" s="142" t="s">
        <v>221</v>
      </c>
      <c r="Z107" s="8">
        <v>2.6333299999999999</v>
      </c>
      <c r="AA107" s="8">
        <v>1.6688000000000001</v>
      </c>
      <c r="AB107" s="8">
        <v>0.9</v>
      </c>
      <c r="AC107" s="8" t="s">
        <v>203</v>
      </c>
      <c r="AD107" s="143"/>
    </row>
    <row r="108" spans="7:30" ht="14.25">
      <c r="G108" s="155"/>
      <c r="H108" s="118">
        <v>2</v>
      </c>
      <c r="I108" s="9">
        <v>19</v>
      </c>
      <c r="J108" s="9">
        <v>28</v>
      </c>
      <c r="K108" s="9">
        <v>25</v>
      </c>
      <c r="L108" s="9">
        <v>22.5</v>
      </c>
      <c r="M108" s="9">
        <v>28.5</v>
      </c>
      <c r="N108" s="119">
        <v>20</v>
      </c>
      <c r="O108" s="120">
        <v>11.5</v>
      </c>
      <c r="P108" s="115"/>
      <c r="Q108" s="142" t="s">
        <v>181</v>
      </c>
      <c r="R108" s="8">
        <v>6.6666699999999995E-2</v>
      </c>
      <c r="S108" s="8">
        <v>0.37</v>
      </c>
      <c r="T108" s="8">
        <v>1</v>
      </c>
      <c r="U108" s="8" t="s">
        <v>166</v>
      </c>
      <c r="V108" s="143"/>
      <c r="Y108" s="142" t="s">
        <v>222</v>
      </c>
      <c r="Z108" s="8">
        <v>2</v>
      </c>
      <c r="AA108" s="8">
        <v>1.2675000000000001</v>
      </c>
      <c r="AB108" s="8">
        <v>0.97230000000000005</v>
      </c>
      <c r="AC108" s="8" t="s">
        <v>204</v>
      </c>
      <c r="AD108" s="143"/>
    </row>
    <row r="109" spans="7:30" ht="14.25">
      <c r="G109" s="155"/>
      <c r="H109" s="118">
        <v>3</v>
      </c>
      <c r="I109" s="9">
        <v>16</v>
      </c>
      <c r="J109" s="9">
        <v>21.5</v>
      </c>
      <c r="K109" s="9">
        <v>17</v>
      </c>
      <c r="L109" s="9">
        <v>22</v>
      </c>
      <c r="M109" s="9">
        <v>27</v>
      </c>
      <c r="N109" s="119">
        <v>21</v>
      </c>
      <c r="O109" s="120">
        <v>17.5</v>
      </c>
      <c r="P109" s="115"/>
      <c r="Q109" s="142" t="s">
        <v>182</v>
      </c>
      <c r="R109" s="8">
        <v>0</v>
      </c>
      <c r="S109" s="8">
        <v>0</v>
      </c>
      <c r="T109" s="8">
        <v>1</v>
      </c>
      <c r="U109" s="8" t="s">
        <v>167</v>
      </c>
      <c r="V109" s="143"/>
      <c r="Y109" s="142" t="s">
        <v>186</v>
      </c>
      <c r="Z109" s="8">
        <v>0.96666700000000005</v>
      </c>
      <c r="AA109" s="8">
        <v>0.61260000000000003</v>
      </c>
      <c r="AB109" s="8">
        <v>0.99950000000000006</v>
      </c>
      <c r="AC109" s="8" t="s">
        <v>205</v>
      </c>
      <c r="AD109" s="143"/>
    </row>
    <row r="110" spans="7:30" ht="14.25">
      <c r="G110" s="155"/>
      <c r="H110" s="118">
        <v>4</v>
      </c>
      <c r="I110" s="9">
        <v>19</v>
      </c>
      <c r="J110" s="9">
        <v>30</v>
      </c>
      <c r="K110" s="9">
        <v>17</v>
      </c>
      <c r="L110" s="9">
        <v>22</v>
      </c>
      <c r="M110" s="9">
        <v>11</v>
      </c>
      <c r="N110" s="119">
        <v>28</v>
      </c>
      <c r="O110" s="120">
        <v>30</v>
      </c>
      <c r="P110" s="115"/>
      <c r="Q110" s="142" t="s">
        <v>183</v>
      </c>
      <c r="R110" s="8">
        <v>6.6666699999999995E-2</v>
      </c>
      <c r="S110" s="8">
        <v>0.37</v>
      </c>
      <c r="T110" s="8">
        <v>1</v>
      </c>
      <c r="U110" s="8" t="s">
        <v>166</v>
      </c>
      <c r="V110" s="143"/>
      <c r="Y110" s="142" t="s">
        <v>223</v>
      </c>
      <c r="Z110" s="8">
        <v>1.8666700000000001</v>
      </c>
      <c r="AA110" s="8">
        <v>1.1830000000000001</v>
      </c>
      <c r="AB110" s="8">
        <v>0.98050000000000004</v>
      </c>
      <c r="AC110" s="8" t="s">
        <v>194</v>
      </c>
      <c r="AD110" s="143"/>
    </row>
    <row r="111" spans="7:30" ht="14.25">
      <c r="G111" s="155"/>
      <c r="H111" s="118">
        <v>5</v>
      </c>
      <c r="I111" s="9">
        <v>15</v>
      </c>
      <c r="J111" s="9">
        <v>23</v>
      </c>
      <c r="K111" s="9">
        <v>25</v>
      </c>
      <c r="L111" s="9">
        <v>25</v>
      </c>
      <c r="M111" s="9">
        <v>19</v>
      </c>
      <c r="N111" s="119">
        <v>17</v>
      </c>
      <c r="O111" s="120">
        <v>17</v>
      </c>
      <c r="P111" s="115"/>
      <c r="Q111" s="142" t="s">
        <v>184</v>
      </c>
      <c r="R111" s="8">
        <v>6.6666699999999995E-2</v>
      </c>
      <c r="S111" s="8">
        <v>0.37</v>
      </c>
      <c r="T111" s="8">
        <v>1</v>
      </c>
      <c r="U111" s="8" t="s">
        <v>166</v>
      </c>
      <c r="V111" s="143"/>
      <c r="Y111" s="142" t="s">
        <v>224</v>
      </c>
      <c r="Z111" s="8">
        <v>1.6666700000000001</v>
      </c>
      <c r="AA111" s="8">
        <v>1.0562</v>
      </c>
      <c r="AB111" s="8">
        <v>0.98919999999999997</v>
      </c>
      <c r="AC111" s="8" t="s">
        <v>206</v>
      </c>
      <c r="AD111" s="143"/>
    </row>
    <row r="112" spans="7:30" ht="14.25">
      <c r="G112" s="155"/>
      <c r="H112" s="118">
        <v>6</v>
      </c>
      <c r="I112" s="9">
        <v>21</v>
      </c>
      <c r="J112" s="9">
        <v>14</v>
      </c>
      <c r="K112" s="9">
        <v>30</v>
      </c>
      <c r="L112" s="9">
        <v>23</v>
      </c>
      <c r="M112" s="9">
        <v>21</v>
      </c>
      <c r="N112" s="119">
        <v>22</v>
      </c>
      <c r="O112" s="120">
        <v>13</v>
      </c>
      <c r="P112" s="115"/>
      <c r="Q112" s="142" t="s">
        <v>185</v>
      </c>
      <c r="R112" s="8">
        <v>6.6666699999999995E-2</v>
      </c>
      <c r="S112" s="8">
        <v>0.37</v>
      </c>
      <c r="T112" s="8">
        <v>1</v>
      </c>
      <c r="U112" s="8" t="s">
        <v>166</v>
      </c>
      <c r="V112" s="143"/>
      <c r="Y112" s="142" t="s">
        <v>225</v>
      </c>
      <c r="Z112" s="8">
        <v>1.0333300000000001</v>
      </c>
      <c r="AA112" s="8">
        <v>0.65490000000000004</v>
      </c>
      <c r="AB112" s="8">
        <v>0.99919999999999998</v>
      </c>
      <c r="AC112" s="8" t="s">
        <v>207</v>
      </c>
      <c r="AD112" s="143"/>
    </row>
    <row r="113" spans="7:30" ht="14.25">
      <c r="G113" s="155"/>
      <c r="H113" s="118">
        <v>7</v>
      </c>
      <c r="I113" s="9">
        <v>15</v>
      </c>
      <c r="J113" s="9">
        <v>8</v>
      </c>
      <c r="K113" s="9">
        <v>21</v>
      </c>
      <c r="L113" s="9">
        <v>23</v>
      </c>
      <c r="M113" s="9">
        <v>17</v>
      </c>
      <c r="N113" s="119">
        <v>22</v>
      </c>
      <c r="O113" s="120">
        <v>23</v>
      </c>
      <c r="P113" s="115"/>
      <c r="Q113" s="142" t="s">
        <v>186</v>
      </c>
      <c r="R113" s="8">
        <v>0</v>
      </c>
      <c r="S113" s="8">
        <v>0</v>
      </c>
      <c r="T113" s="8">
        <v>1</v>
      </c>
      <c r="U113" s="8" t="s">
        <v>167</v>
      </c>
      <c r="V113" s="143"/>
      <c r="Y113" s="142" t="s">
        <v>226</v>
      </c>
      <c r="Z113" s="8">
        <v>0.83333299999999999</v>
      </c>
      <c r="AA113" s="8">
        <v>0.52810000000000001</v>
      </c>
      <c r="AB113" s="8">
        <v>0.99980000000000002</v>
      </c>
      <c r="AC113" s="8" t="s">
        <v>208</v>
      </c>
      <c r="AD113" s="143"/>
    </row>
    <row r="114" spans="7:30" ht="14.25">
      <c r="G114" s="155"/>
      <c r="H114" s="118">
        <v>8</v>
      </c>
      <c r="I114" s="9">
        <v>26</v>
      </c>
      <c r="J114" s="9">
        <v>23</v>
      </c>
      <c r="K114" s="9">
        <v>16</v>
      </c>
      <c r="L114" s="9">
        <v>26</v>
      </c>
      <c r="M114" s="9">
        <v>29</v>
      </c>
      <c r="N114" s="119">
        <v>19</v>
      </c>
      <c r="O114" s="120">
        <v>15</v>
      </c>
      <c r="P114" s="115"/>
      <c r="Q114" s="142" t="s">
        <v>187</v>
      </c>
      <c r="R114" s="8">
        <v>0</v>
      </c>
      <c r="S114" s="8">
        <v>0</v>
      </c>
      <c r="T114" s="8">
        <v>1</v>
      </c>
      <c r="U114" s="8" t="s">
        <v>167</v>
      </c>
      <c r="V114" s="143"/>
      <c r="Y114" s="142" t="s">
        <v>227</v>
      </c>
      <c r="Z114" s="8">
        <v>0.63333300000000003</v>
      </c>
      <c r="AA114" s="8">
        <v>0.40139999999999998</v>
      </c>
      <c r="AB114" s="8">
        <v>1</v>
      </c>
      <c r="AC114" s="8" t="s">
        <v>209</v>
      </c>
      <c r="AD114" s="143"/>
    </row>
    <row r="115" spans="7:30" ht="15" thickBot="1">
      <c r="G115" s="155"/>
      <c r="H115" s="118">
        <v>9</v>
      </c>
      <c r="I115" s="9">
        <v>30</v>
      </c>
      <c r="J115" s="9">
        <v>25</v>
      </c>
      <c r="K115" s="9">
        <v>20</v>
      </c>
      <c r="L115" s="9">
        <v>23</v>
      </c>
      <c r="M115" s="9">
        <v>5</v>
      </c>
      <c r="N115" s="119">
        <v>11</v>
      </c>
      <c r="O115" s="120">
        <v>17</v>
      </c>
      <c r="P115" s="115"/>
      <c r="Q115" s="144" t="s">
        <v>188</v>
      </c>
      <c r="R115" s="145">
        <v>0</v>
      </c>
      <c r="S115" s="145">
        <v>0</v>
      </c>
      <c r="T115" s="145">
        <v>1</v>
      </c>
      <c r="U115" s="145" t="s">
        <v>167</v>
      </c>
      <c r="V115" s="146"/>
      <c r="Y115" s="144" t="s">
        <v>228</v>
      </c>
      <c r="Z115" s="145">
        <v>0.2</v>
      </c>
      <c r="AA115" s="145">
        <v>0.12670000000000001</v>
      </c>
      <c r="AB115" s="145">
        <v>1</v>
      </c>
      <c r="AC115" s="145" t="s">
        <v>210</v>
      </c>
      <c r="AD115" s="146"/>
    </row>
    <row r="116" spans="7:30" ht="14.25">
      <c r="G116" s="155"/>
      <c r="H116" s="118">
        <v>10</v>
      </c>
      <c r="I116" s="9">
        <v>36</v>
      </c>
      <c r="J116" s="9">
        <v>21</v>
      </c>
      <c r="K116" s="9">
        <v>21</v>
      </c>
      <c r="L116" s="9">
        <v>28.5</v>
      </c>
      <c r="M116" s="9">
        <v>21.5</v>
      </c>
      <c r="N116" s="119">
        <v>10</v>
      </c>
      <c r="O116" s="120">
        <v>27</v>
      </c>
      <c r="P116" s="115"/>
      <c r="Q116" s="115"/>
      <c r="R116" s="115"/>
      <c r="S116" s="115"/>
      <c r="T116" s="115"/>
      <c r="U116" s="115"/>
      <c r="V116" s="115"/>
    </row>
    <row r="117" spans="7:30" ht="14.25">
      <c r="G117" s="155"/>
      <c r="H117" s="118">
        <v>11</v>
      </c>
      <c r="I117" s="9">
        <v>28</v>
      </c>
      <c r="J117" s="9">
        <v>10</v>
      </c>
      <c r="K117" s="9">
        <v>34</v>
      </c>
      <c r="L117" s="9">
        <v>17.5</v>
      </c>
      <c r="M117" s="9">
        <v>18</v>
      </c>
      <c r="N117" s="119">
        <v>10</v>
      </c>
      <c r="O117" s="120">
        <v>12</v>
      </c>
      <c r="P117" s="115"/>
      <c r="Q117" s="115"/>
      <c r="R117" s="115"/>
      <c r="S117" s="115"/>
      <c r="T117" s="115"/>
      <c r="U117" s="115"/>
      <c r="V117" s="115"/>
    </row>
    <row r="118" spans="7:30" ht="14.25">
      <c r="G118" s="155"/>
      <c r="H118" s="118">
        <v>12</v>
      </c>
      <c r="I118" s="9">
        <v>17</v>
      </c>
      <c r="J118" s="9">
        <v>21</v>
      </c>
      <c r="K118" s="9">
        <v>19</v>
      </c>
      <c r="L118" s="9">
        <v>21</v>
      </c>
      <c r="M118" s="9">
        <v>19</v>
      </c>
      <c r="N118" s="119">
        <v>21</v>
      </c>
      <c r="O118" s="120">
        <v>23</v>
      </c>
      <c r="P118" s="115"/>
      <c r="Q118" s="115"/>
      <c r="R118" s="115"/>
      <c r="S118" s="115"/>
      <c r="T118" s="115"/>
      <c r="U118" s="115"/>
      <c r="V118" s="115"/>
    </row>
    <row r="119" spans="7:30" ht="14.25">
      <c r="G119" s="155"/>
      <c r="H119" s="118">
        <v>13</v>
      </c>
      <c r="I119" s="9">
        <v>16</v>
      </c>
      <c r="J119" s="119">
        <v>21</v>
      </c>
      <c r="K119" s="9">
        <v>10</v>
      </c>
      <c r="L119" s="121">
        <v>31</v>
      </c>
      <c r="M119" s="9">
        <v>17</v>
      </c>
      <c r="N119" s="119">
        <v>30</v>
      </c>
      <c r="O119" s="120">
        <v>23</v>
      </c>
      <c r="P119" s="115"/>
    </row>
    <row r="120" spans="7:30" ht="14.25">
      <c r="G120" s="155"/>
      <c r="H120" s="118">
        <v>14</v>
      </c>
      <c r="I120" s="9">
        <v>26</v>
      </c>
      <c r="J120" s="9">
        <v>35</v>
      </c>
      <c r="K120" s="121">
        <v>27</v>
      </c>
      <c r="L120" s="121">
        <v>25</v>
      </c>
      <c r="M120" s="121">
        <v>14</v>
      </c>
      <c r="N120" s="119">
        <v>22</v>
      </c>
      <c r="O120" s="120">
        <v>26</v>
      </c>
      <c r="P120" s="115"/>
    </row>
    <row r="121" spans="7:30" ht="15" thickBot="1">
      <c r="G121" s="156"/>
      <c r="H121" s="124">
        <v>15</v>
      </c>
      <c r="I121" s="125">
        <v>24.5</v>
      </c>
      <c r="J121" s="125">
        <v>33</v>
      </c>
      <c r="K121" s="125">
        <v>17</v>
      </c>
      <c r="L121" s="125">
        <v>21.5</v>
      </c>
      <c r="M121" s="125">
        <v>21</v>
      </c>
      <c r="N121" s="116">
        <v>21</v>
      </c>
      <c r="O121" s="117">
        <v>24</v>
      </c>
      <c r="P121" s="115"/>
    </row>
    <row r="122" spans="7:30" ht="14.25">
      <c r="G122" s="157" t="s">
        <v>162</v>
      </c>
      <c r="H122" s="159"/>
      <c r="I122" s="137">
        <f>AVERAGE(I107:I121)</f>
        <v>22.566666666666666</v>
      </c>
      <c r="J122" s="138">
        <f t="shared" ref="J122:O122" si="20">AVERAGE(J107:J121)</f>
        <v>22.233333333333334</v>
      </c>
      <c r="K122" s="138">
        <f t="shared" si="20"/>
        <v>21.266666666666666</v>
      </c>
      <c r="L122" s="138">
        <f t="shared" si="20"/>
        <v>23.133333333333333</v>
      </c>
      <c r="M122" s="138">
        <f t="shared" si="20"/>
        <v>19.399999999999999</v>
      </c>
      <c r="N122" s="138">
        <f t="shared" si="20"/>
        <v>19.600000000000001</v>
      </c>
      <c r="O122" s="139">
        <f t="shared" si="20"/>
        <v>20.233333333333334</v>
      </c>
      <c r="P122" s="115"/>
    </row>
    <row r="123" spans="7:30" ht="15" thickBot="1">
      <c r="G123" s="147" t="s">
        <v>163</v>
      </c>
      <c r="H123" s="148"/>
      <c r="I123" s="131">
        <f>STDEV(I107:I121)</f>
        <v>6.5869640380144201</v>
      </c>
      <c r="J123" s="132">
        <f t="shared" ref="J123:O123" si="21">STDEV(J107:J121)</f>
        <v>7.6131152499830064</v>
      </c>
      <c r="K123" s="132">
        <f t="shared" si="21"/>
        <v>6.0764964843081684</v>
      </c>
      <c r="L123" s="132">
        <f t="shared" si="21"/>
        <v>3.7676568441457237</v>
      </c>
      <c r="M123" s="132">
        <f t="shared" si="21"/>
        <v>6.4148265759878518</v>
      </c>
      <c r="N123" s="132">
        <f t="shared" si="21"/>
        <v>5.7792733107199581</v>
      </c>
      <c r="O123" s="133">
        <f t="shared" si="21"/>
        <v>5.8671807134099367</v>
      </c>
      <c r="P123" s="115"/>
    </row>
    <row r="124" spans="7:30" ht="14.25">
      <c r="H124" s="115"/>
      <c r="I124" s="115"/>
      <c r="J124" s="115"/>
      <c r="K124" s="115"/>
      <c r="L124" s="115"/>
      <c r="M124" s="115"/>
      <c r="N124" s="115"/>
      <c r="O124" s="115"/>
      <c r="P124" s="115"/>
    </row>
    <row r="125" spans="7:30" ht="14.25">
      <c r="H125" s="115"/>
      <c r="I125" s="115"/>
      <c r="J125" s="115"/>
      <c r="K125" s="115"/>
      <c r="L125" s="115"/>
      <c r="M125" s="115"/>
      <c r="N125" s="115"/>
      <c r="O125" s="115"/>
      <c r="P125" s="115"/>
    </row>
    <row r="126" spans="7:30" ht="14.25">
      <c r="H126" s="115"/>
      <c r="I126" s="115"/>
      <c r="J126" s="115"/>
      <c r="K126" s="115"/>
      <c r="L126" s="115"/>
      <c r="M126" s="115"/>
      <c r="N126" s="115"/>
      <c r="O126" s="115"/>
      <c r="P126" s="115"/>
    </row>
    <row r="127" spans="7:30" ht="14.25">
      <c r="H127" s="115"/>
      <c r="I127" s="115"/>
      <c r="J127" s="115"/>
      <c r="K127" s="115"/>
      <c r="L127" s="115"/>
      <c r="M127" s="115"/>
      <c r="N127" s="115"/>
      <c r="O127" s="115"/>
      <c r="P127" s="115"/>
    </row>
    <row r="128" spans="7:30" ht="14.25">
      <c r="H128" s="119"/>
      <c r="I128" s="121"/>
      <c r="J128" s="9"/>
      <c r="K128" s="121"/>
      <c r="L128" s="121"/>
      <c r="M128" s="121"/>
      <c r="N128" s="115"/>
      <c r="O128" s="115"/>
      <c r="P128" s="115"/>
    </row>
    <row r="129" spans="8:22" ht="14.25">
      <c r="H129" s="119"/>
      <c r="I129" s="119"/>
      <c r="J129" s="121"/>
      <c r="K129" s="115"/>
      <c r="L129" s="115"/>
      <c r="M129" s="115"/>
      <c r="N129" s="115"/>
      <c r="O129" s="115"/>
      <c r="P129" s="115"/>
    </row>
    <row r="130" spans="8:22" ht="14.25">
      <c r="H130" s="119"/>
      <c r="I130" s="119"/>
      <c r="J130" s="115"/>
      <c r="K130" s="115"/>
      <c r="L130" s="115"/>
      <c r="M130" s="115"/>
      <c r="N130" s="115"/>
      <c r="O130" s="115"/>
      <c r="P130" s="115"/>
    </row>
    <row r="131" spans="8:22" ht="14.25">
      <c r="H131" s="119"/>
      <c r="I131" s="119"/>
      <c r="J131" s="115"/>
      <c r="K131" s="115"/>
      <c r="L131" s="115"/>
      <c r="M131" s="115"/>
      <c r="N131" s="115"/>
      <c r="O131" s="115"/>
      <c r="P131" s="115"/>
    </row>
    <row r="132" spans="8:22" ht="14.25">
      <c r="H132" s="119"/>
      <c r="I132" s="119"/>
      <c r="J132" s="115"/>
      <c r="K132" s="115"/>
      <c r="L132" s="115"/>
      <c r="M132" s="115"/>
      <c r="N132" s="115"/>
      <c r="O132" s="115"/>
      <c r="P132" s="115"/>
    </row>
    <row r="133" spans="8:22" ht="14.25">
      <c r="H133" s="119"/>
      <c r="I133" s="119"/>
      <c r="J133" s="115"/>
      <c r="K133" s="115"/>
      <c r="L133" s="115"/>
      <c r="M133" s="115"/>
      <c r="N133" s="115"/>
      <c r="O133" s="115"/>
      <c r="P133" s="115"/>
    </row>
    <row r="134" spans="8:22" ht="14.25">
      <c r="P134" s="115"/>
    </row>
    <row r="135" spans="8:22" ht="14.25">
      <c r="P135" s="115"/>
    </row>
    <row r="136" spans="8:22" ht="14.25">
      <c r="P136" s="115"/>
    </row>
    <row r="137" spans="8:22" ht="14.25">
      <c r="P137" s="115"/>
    </row>
    <row r="138" spans="8:22" ht="14.25">
      <c r="P138" s="115"/>
    </row>
    <row r="139" spans="8:22" ht="14.25">
      <c r="P139" s="115"/>
    </row>
    <row r="140" spans="8:22" ht="14.25">
      <c r="P140" s="115"/>
    </row>
    <row r="141" spans="8:22" ht="14.25">
      <c r="P141" s="115"/>
    </row>
    <row r="142" spans="8:22" ht="14.25">
      <c r="P142" s="115"/>
    </row>
    <row r="143" spans="8:22" ht="14.25">
      <c r="P143" s="115"/>
      <c r="Q143" s="115"/>
      <c r="R143" s="115"/>
      <c r="S143" s="115"/>
      <c r="T143" s="115"/>
      <c r="U143" s="115"/>
      <c r="V143" s="115"/>
    </row>
  </sheetData>
  <mergeCells count="37">
    <mergeCell ref="B3:F4"/>
    <mergeCell ref="B16:F16"/>
    <mergeCell ref="B6:B7"/>
    <mergeCell ref="C6:C7"/>
    <mergeCell ref="D6:D7"/>
    <mergeCell ref="E6:E7"/>
    <mergeCell ref="F6:F7"/>
    <mergeCell ref="H23:I28"/>
    <mergeCell ref="V19:AA19"/>
    <mergeCell ref="J65:O65"/>
    <mergeCell ref="J33:O33"/>
    <mergeCell ref="J40:O40"/>
    <mergeCell ref="J49:O49"/>
    <mergeCell ref="J56:O56"/>
    <mergeCell ref="H22:I22"/>
    <mergeCell ref="H19:I21"/>
    <mergeCell ref="J19:O19"/>
    <mergeCell ref="P19:U19"/>
    <mergeCell ref="J72:O72"/>
    <mergeCell ref="Y45:AD45"/>
    <mergeCell ref="Q45:V45"/>
    <mergeCell ref="Y37:AD37"/>
    <mergeCell ref="Q37:V37"/>
    <mergeCell ref="G123:H123"/>
    <mergeCell ref="G105:O105"/>
    <mergeCell ref="G106:H106"/>
    <mergeCell ref="G107:G121"/>
    <mergeCell ref="Y85:AD85"/>
    <mergeCell ref="Y93:AD93"/>
    <mergeCell ref="G102:H102"/>
    <mergeCell ref="G103:H103"/>
    <mergeCell ref="G122:H122"/>
    <mergeCell ref="Q93:V93"/>
    <mergeCell ref="G86:H86"/>
    <mergeCell ref="G85:O85"/>
    <mergeCell ref="G87:G101"/>
    <mergeCell ref="Q85:V85"/>
  </mergeCells>
  <phoneticPr fontId="3"/>
  <pageMargins left="0.28000000000000003" right="0.24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3,4-MDPU</vt:lpstr>
    </vt:vector>
  </TitlesOfParts>
  <Company>東京農工大学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FLEURETTE</dc:creator>
  <cp:lastModifiedBy>FLEURETTE</cp:lastModifiedBy>
  <cp:lastPrinted>2012-05-25T07:06:53Z</cp:lastPrinted>
  <dcterms:created xsi:type="dcterms:W3CDTF">2012-05-11T01:29:24Z</dcterms:created>
  <dcterms:modified xsi:type="dcterms:W3CDTF">2012-07-26T10:53:18Z</dcterms:modified>
</cp:coreProperties>
</file>